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4" i="1"/>
  <c r="D24" s="1"/>
  <c r="H24" s="1"/>
  <c r="E23"/>
  <c r="D23"/>
  <c r="H23" s="1"/>
  <c r="E22"/>
  <c r="D22" s="1"/>
  <c r="H22" s="1"/>
  <c r="E21"/>
  <c r="D21"/>
  <c r="H21" s="1"/>
  <c r="E20"/>
  <c r="D20" s="1"/>
  <c r="H20" s="1"/>
  <c r="E19"/>
  <c r="D19"/>
  <c r="H19" s="1"/>
  <c r="E18"/>
  <c r="D18" s="1"/>
  <c r="G17"/>
  <c r="F17"/>
  <c r="F25" s="1"/>
  <c r="E16"/>
  <c r="D16" s="1"/>
  <c r="H16" s="1"/>
  <c r="E15"/>
  <c r="D15"/>
  <c r="H15" s="1"/>
  <c r="E14"/>
  <c r="D14" s="1"/>
  <c r="H14" s="1"/>
  <c r="H13"/>
  <c r="E13"/>
  <c r="D13"/>
  <c r="D12" s="1"/>
  <c r="G12"/>
  <c r="F12"/>
  <c r="E12"/>
  <c r="H11"/>
  <c r="E11"/>
  <c r="D11"/>
  <c r="E10"/>
  <c r="D10" s="1"/>
  <c r="H10" s="1"/>
  <c r="E9"/>
  <c r="D9"/>
  <c r="H9" s="1"/>
  <c r="E8"/>
  <c r="D8" s="1"/>
  <c r="H8" s="1"/>
  <c r="H7"/>
  <c r="E7"/>
  <c r="D7"/>
  <c r="D6" s="1"/>
  <c r="G6"/>
  <c r="G25" s="1"/>
  <c r="F6"/>
  <c r="G26" l="1"/>
  <c r="G27"/>
  <c r="G28"/>
  <c r="H12"/>
  <c r="H18"/>
  <c r="H17" s="1"/>
  <c r="D17"/>
  <c r="H6"/>
  <c r="D25"/>
  <c r="E6"/>
  <c r="F27"/>
  <c r="F28"/>
  <c r="F26"/>
  <c r="E17"/>
  <c r="E25" l="1"/>
  <c r="H25"/>
  <c r="D26"/>
  <c r="H26" s="1"/>
  <c r="D27"/>
  <c r="H27" s="1"/>
  <c r="E26" l="1"/>
  <c r="E28" s="1"/>
  <c r="E27"/>
  <c r="D28"/>
  <c r="H28"/>
</calcChain>
</file>

<file path=xl/sharedStrings.xml><?xml version="1.0" encoding="utf-8"?>
<sst xmlns="http://schemas.openxmlformats.org/spreadsheetml/2006/main" count="39" uniqueCount="39">
  <si>
    <t xml:space="preserve">                                Финансовый результат  по содержанию и ремонту</t>
  </si>
  <si>
    <t xml:space="preserve">          мест общего пользования многоквартирного  жилого дома по адресу:</t>
  </si>
  <si>
    <t>п. Батецкий, ул. Первомайская, д. 35</t>
  </si>
  <si>
    <t>2014 год</t>
  </si>
  <si>
    <t>№ п/п</t>
  </si>
  <si>
    <t>Виды расходов, работ (услуг)</t>
  </si>
  <si>
    <t>стоимость в год, руб.</t>
  </si>
  <si>
    <t>стоимость в мес., руб.</t>
  </si>
  <si>
    <t>на 1 кв. м. в месяц</t>
  </si>
  <si>
    <t>результат выполнения</t>
  </si>
  <si>
    <t xml:space="preserve">отклонения </t>
  </si>
  <si>
    <t>Содержание, в т.ч.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</si>
  <si>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</si>
  <si>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</si>
  <si>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</si>
  <si>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</si>
  <si>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аварийная служба</t>
  </si>
  <si>
    <t>текущий ремонт, содержание в т. ч.</t>
  </si>
  <si>
    <t>проверка дымоходов, вентканалов</t>
  </si>
  <si>
    <t>дератизация</t>
  </si>
  <si>
    <t>материалы</t>
  </si>
  <si>
    <t>подготовка к зиме</t>
  </si>
  <si>
    <t>обязательные платежи, в т.ч.</t>
  </si>
  <si>
    <t>техническое обслуживание ВДГО</t>
  </si>
  <si>
    <t>транспорт</t>
  </si>
  <si>
    <t>охрана туда</t>
  </si>
  <si>
    <t>аттестация рабочих мест</t>
  </si>
  <si>
    <t>ауп</t>
  </si>
  <si>
    <t>услуги банка, почты</t>
  </si>
  <si>
    <t>сбор, вывоз и захоронение ТБО</t>
  </si>
  <si>
    <t>Итого затрат</t>
  </si>
  <si>
    <t>Рентабельность</t>
  </si>
  <si>
    <t>УСН</t>
  </si>
  <si>
    <t>Всего затрат</t>
  </si>
  <si>
    <t>начислено за 2014 год</t>
  </si>
  <si>
    <t>оплачено за 2014 год</t>
  </si>
  <si>
    <t>задолженность</t>
  </si>
  <si>
    <t>Гл. бухгалтер                             Л. Г. Леонтьева</t>
  </si>
  <si>
    <t>Директор                                   А. И. Савченко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</si>
</sst>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F38" sqref="F38"/>
    </sheetView>
  </sheetViews>
  <sheetFormatPr defaultRowHeight="15"/>
  <cols>
    <col min="3" max="3" width="38.85546875" customWidth="1"/>
    <col min="4" max="4" width="18" customWidth="1"/>
    <col min="5" max="5" width="12" customWidth="1"/>
    <col min="7" max="7" width="12.7109375" customWidth="1"/>
    <col min="8" max="8" width="13.7109375" customWidth="1"/>
  </cols>
  <sheetData>
    <row r="1" spans="1:9" ht="15.75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ht="15.7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18">
      <c r="A3" s="5" t="s">
        <v>2</v>
      </c>
      <c r="B3" s="5"/>
      <c r="C3" s="5">
        <v>1301.5999999999999</v>
      </c>
      <c r="D3" s="6" t="s">
        <v>3</v>
      </c>
      <c r="E3" s="6"/>
      <c r="F3" s="7"/>
    </row>
    <row r="4" spans="1:9" ht="18">
      <c r="A4" s="5"/>
      <c r="B4" s="5"/>
      <c r="C4" s="5"/>
      <c r="D4" s="6"/>
      <c r="E4" s="6"/>
      <c r="F4" s="7"/>
    </row>
    <row r="5" spans="1:9" ht="45">
      <c r="A5" s="8" t="s">
        <v>4</v>
      </c>
      <c r="B5" s="21" t="s">
        <v>5</v>
      </c>
      <c r="C5" s="20"/>
      <c r="D5" s="8" t="s">
        <v>6</v>
      </c>
      <c r="E5" s="8" t="s">
        <v>7</v>
      </c>
      <c r="F5" s="8" t="s">
        <v>8</v>
      </c>
      <c r="G5" s="9" t="s">
        <v>9</v>
      </c>
      <c r="H5" s="9" t="s">
        <v>10</v>
      </c>
    </row>
    <row r="6" spans="1:9" ht="15.75">
      <c r="A6" s="10">
        <v>1</v>
      </c>
      <c r="B6" s="11" t="s">
        <v>11</v>
      </c>
      <c r="C6" s="12"/>
      <c r="D6" s="12">
        <f>SUM(D7:D11)</f>
        <v>45920.447999999997</v>
      </c>
      <c r="E6" s="12">
        <f>SUM(D6/C3)</f>
        <v>35.28</v>
      </c>
      <c r="F6" s="12">
        <f>SUM(F7:F11)</f>
        <v>2.94</v>
      </c>
      <c r="G6" s="12">
        <f>SUM(G7:G11)</f>
        <v>46323.94</v>
      </c>
      <c r="H6" s="12">
        <f>SUM(H7:H11)</f>
        <v>-403.49200000000383</v>
      </c>
    </row>
    <row r="7" spans="1:9" ht="15.75">
      <c r="A7" s="10"/>
      <c r="B7" s="13" t="s">
        <v>12</v>
      </c>
      <c r="C7" s="14"/>
      <c r="D7" s="14">
        <f>SUM(E7*12)</f>
        <v>12182.975999999999</v>
      </c>
      <c r="E7" s="14">
        <f>SUM(F7*C3)</f>
        <v>1015.2479999999999</v>
      </c>
      <c r="F7" s="14">
        <v>0.78</v>
      </c>
      <c r="G7" s="15">
        <v>13731.88</v>
      </c>
      <c r="H7" s="16">
        <f>SUM(D7-G7)</f>
        <v>-1548.9040000000005</v>
      </c>
    </row>
    <row r="8" spans="1:9" ht="15.75">
      <c r="A8" s="10"/>
      <c r="B8" s="13" t="s">
        <v>13</v>
      </c>
      <c r="C8" s="14"/>
      <c r="D8" s="14">
        <f>SUM(E8*12)</f>
        <v>6716.2559999999994</v>
      </c>
      <c r="E8" s="14">
        <f>SUM(F8*C3)</f>
        <v>559.68799999999999</v>
      </c>
      <c r="F8" s="14">
        <v>0.43</v>
      </c>
      <c r="G8" s="15">
        <v>7354.04</v>
      </c>
      <c r="H8" s="16">
        <f>SUM(D8-G8)</f>
        <v>-637.78400000000056</v>
      </c>
    </row>
    <row r="9" spans="1:9" ht="15.75">
      <c r="A9" s="10"/>
      <c r="B9" s="13" t="s">
        <v>14</v>
      </c>
      <c r="C9" s="14"/>
      <c r="D9" s="14">
        <f>SUM(E9*12)</f>
        <v>16556.351999999999</v>
      </c>
      <c r="E9" s="14">
        <f>SUM(F9*C3)</f>
        <v>1379.6959999999999</v>
      </c>
      <c r="F9" s="14">
        <v>1.06</v>
      </c>
      <c r="G9" s="15">
        <v>16855.72</v>
      </c>
      <c r="H9" s="16">
        <f>SUM(D9-G9)</f>
        <v>-299.36800000000221</v>
      </c>
    </row>
    <row r="10" spans="1:9" ht="15.75">
      <c r="A10" s="10"/>
      <c r="B10" s="10" t="s">
        <v>15</v>
      </c>
      <c r="C10" s="14"/>
      <c r="D10" s="14">
        <f>SUM(E10*12)</f>
        <v>5466.7199999999993</v>
      </c>
      <c r="E10" s="14">
        <f>SUM(F10*C3)</f>
        <v>455.55999999999995</v>
      </c>
      <c r="F10" s="14">
        <v>0.35</v>
      </c>
      <c r="G10" s="15">
        <v>3384.16</v>
      </c>
      <c r="H10" s="16">
        <f>SUM(D10-G10)</f>
        <v>2082.5599999999995</v>
      </c>
    </row>
    <row r="11" spans="1:9" ht="15.75">
      <c r="A11" s="10"/>
      <c r="B11" s="10" t="s">
        <v>16</v>
      </c>
      <c r="C11" s="14"/>
      <c r="D11" s="14">
        <f>SUM(E11*12)</f>
        <v>4998.1440000000002</v>
      </c>
      <c r="E11" s="14">
        <f>SUM(F11*C3)</f>
        <v>416.512</v>
      </c>
      <c r="F11" s="14">
        <v>0.32</v>
      </c>
      <c r="G11" s="15">
        <v>4998.1400000000003</v>
      </c>
      <c r="H11" s="16">
        <f>SUM(D11-G11)</f>
        <v>3.9999999999054126E-3</v>
      </c>
    </row>
    <row r="12" spans="1:9" ht="15.75">
      <c r="A12" s="10">
        <v>2</v>
      </c>
      <c r="B12" s="11" t="s">
        <v>17</v>
      </c>
      <c r="C12" s="12"/>
      <c r="D12" s="12">
        <f>SUM(C13:D16)</f>
        <v>18430.655999999995</v>
      </c>
      <c r="E12" s="12">
        <f>SUM(E13:E16)</f>
        <v>1535.8879999999999</v>
      </c>
      <c r="F12" s="12">
        <f>SUM(F13:F16)</f>
        <v>1.18</v>
      </c>
      <c r="G12" s="12">
        <f>SUM(G13:G16)</f>
        <v>84275.98</v>
      </c>
      <c r="H12" s="12">
        <f>SUM(H13:H16)</f>
        <v>-65845.323999999993</v>
      </c>
    </row>
    <row r="13" spans="1:9" ht="15.75">
      <c r="A13" s="10"/>
      <c r="B13" s="17" t="s">
        <v>18</v>
      </c>
      <c r="C13" s="18"/>
      <c r="D13" s="14">
        <f>SUM(E13*12)</f>
        <v>1874.3039999999996</v>
      </c>
      <c r="E13" s="14">
        <f>SUM(F13*C3)</f>
        <v>156.19199999999998</v>
      </c>
      <c r="F13" s="14">
        <v>0.12</v>
      </c>
      <c r="G13" s="15"/>
      <c r="H13" s="16">
        <f>D13-G13</f>
        <v>1874.3039999999996</v>
      </c>
    </row>
    <row r="14" spans="1:9" ht="15.75">
      <c r="A14" s="10"/>
      <c r="B14" s="17" t="s">
        <v>19</v>
      </c>
      <c r="C14" s="18"/>
      <c r="D14" s="14">
        <f>SUM(E14*12)</f>
        <v>624.76800000000003</v>
      </c>
      <c r="E14" s="14">
        <f>SUM(F14*C3)</f>
        <v>52.064</v>
      </c>
      <c r="F14" s="14">
        <v>0.04</v>
      </c>
      <c r="G14" s="15"/>
      <c r="H14" s="16">
        <f>D14-G14</f>
        <v>624.76800000000003</v>
      </c>
    </row>
    <row r="15" spans="1:9" ht="15.75">
      <c r="A15" s="10"/>
      <c r="B15" s="10" t="s">
        <v>20</v>
      </c>
      <c r="C15" s="18"/>
      <c r="D15" s="14">
        <f>SUM(E15*12)</f>
        <v>6872.4479999999994</v>
      </c>
      <c r="E15" s="14">
        <f>SUM(F15*C3)</f>
        <v>572.70399999999995</v>
      </c>
      <c r="F15" s="14">
        <v>0.44</v>
      </c>
      <c r="G15" s="15">
        <v>12454.64</v>
      </c>
      <c r="H15" s="16">
        <f>D15-G15</f>
        <v>-5582.192</v>
      </c>
    </row>
    <row r="16" spans="1:9" ht="15.75">
      <c r="A16" s="10"/>
      <c r="B16" s="10" t="s">
        <v>21</v>
      </c>
      <c r="C16" s="18"/>
      <c r="D16" s="14">
        <f>SUM(E16*12)</f>
        <v>9059.1359999999986</v>
      </c>
      <c r="E16" s="14">
        <f>SUM(F16*C3)</f>
        <v>754.92799999999988</v>
      </c>
      <c r="F16" s="14">
        <v>0.57999999999999996</v>
      </c>
      <c r="G16" s="15">
        <v>71821.34</v>
      </c>
      <c r="H16" s="16">
        <f>D16-G16</f>
        <v>-62762.203999999998</v>
      </c>
    </row>
    <row r="17" spans="1:8" ht="15.75">
      <c r="A17" s="10">
        <v>3</v>
      </c>
      <c r="B17" s="11" t="s">
        <v>22</v>
      </c>
      <c r="C17" s="12"/>
      <c r="D17" s="12">
        <f>SUM(D18:D24)</f>
        <v>149944.32000000001</v>
      </c>
      <c r="E17" s="12">
        <f>SUM(E18:E24)</f>
        <v>12495.359999999999</v>
      </c>
      <c r="F17" s="12">
        <f>SUM(F18:F24)</f>
        <v>9.6</v>
      </c>
      <c r="G17" s="12">
        <f>SUM(G18:G24)</f>
        <v>147328.1</v>
      </c>
      <c r="H17" s="12">
        <f>SUM(H18:H24)</f>
        <v>2616.2199999999903</v>
      </c>
    </row>
    <row r="18" spans="1:8" ht="15.75">
      <c r="A18" s="10"/>
      <c r="B18" s="10" t="s">
        <v>23</v>
      </c>
      <c r="C18" s="14"/>
      <c r="D18" s="14">
        <f t="shared" ref="D18:D24" si="0">SUM(E18*12)</f>
        <v>11870.591999999999</v>
      </c>
      <c r="E18" s="14">
        <f>SUM(F18*C3)</f>
        <v>989.21599999999989</v>
      </c>
      <c r="F18" s="14">
        <v>0.76</v>
      </c>
      <c r="G18" s="15">
        <v>11870.59</v>
      </c>
      <c r="H18" s="16">
        <f>D18-G18</f>
        <v>1.9999999985884642E-3</v>
      </c>
    </row>
    <row r="19" spans="1:8" ht="15.75">
      <c r="A19" s="10"/>
      <c r="B19" s="10" t="s">
        <v>24</v>
      </c>
      <c r="C19" s="14"/>
      <c r="D19" s="14">
        <f t="shared" si="0"/>
        <v>10777.247999999998</v>
      </c>
      <c r="E19" s="14">
        <f>SUM(F19*C3)</f>
        <v>898.10399999999981</v>
      </c>
      <c r="F19" s="14">
        <v>0.69</v>
      </c>
      <c r="G19" s="15">
        <v>4477.5</v>
      </c>
      <c r="H19" s="16">
        <f t="shared" ref="H19:H27" si="1">D19-G19</f>
        <v>6299.7479999999978</v>
      </c>
    </row>
    <row r="20" spans="1:8" ht="15.75">
      <c r="A20" s="10"/>
      <c r="B20" s="10" t="s">
        <v>25</v>
      </c>
      <c r="C20" s="14"/>
      <c r="D20" s="14">
        <f t="shared" si="0"/>
        <v>1093.3440000000001</v>
      </c>
      <c r="E20" s="14">
        <f>SUM(F20*C3)</f>
        <v>91.112000000000009</v>
      </c>
      <c r="F20" s="14">
        <v>7.0000000000000007E-2</v>
      </c>
      <c r="G20" s="15">
        <v>338.42</v>
      </c>
      <c r="H20" s="16">
        <f t="shared" si="1"/>
        <v>754.92399999999998</v>
      </c>
    </row>
    <row r="21" spans="1:8" ht="15.75">
      <c r="A21" s="10"/>
      <c r="B21" s="10" t="s">
        <v>26</v>
      </c>
      <c r="C21" s="14"/>
      <c r="D21" s="14">
        <f t="shared" si="0"/>
        <v>1093.3440000000001</v>
      </c>
      <c r="E21" s="14">
        <f>SUM(F21*C3)</f>
        <v>91.112000000000009</v>
      </c>
      <c r="F21" s="14">
        <v>7.0000000000000007E-2</v>
      </c>
      <c r="G21" s="15">
        <v>0</v>
      </c>
      <c r="H21" s="16">
        <f t="shared" si="1"/>
        <v>1093.3440000000001</v>
      </c>
    </row>
    <row r="22" spans="1:8" ht="15.75">
      <c r="A22" s="10"/>
      <c r="B22" s="10" t="s">
        <v>27</v>
      </c>
      <c r="C22" s="14"/>
      <c r="D22" s="14">
        <f t="shared" si="0"/>
        <v>76221.695999999996</v>
      </c>
      <c r="E22" s="14">
        <f>SUM(F22*C3)</f>
        <v>6351.8079999999991</v>
      </c>
      <c r="F22" s="14">
        <v>4.88</v>
      </c>
      <c r="G22" s="15">
        <v>78772.83</v>
      </c>
      <c r="H22" s="16">
        <f t="shared" si="1"/>
        <v>-2551.1340000000055</v>
      </c>
    </row>
    <row r="23" spans="1:8" ht="15.75">
      <c r="A23" s="10"/>
      <c r="B23" s="10" t="s">
        <v>28</v>
      </c>
      <c r="C23" s="14"/>
      <c r="D23" s="14">
        <f t="shared" si="0"/>
        <v>5310.5280000000002</v>
      </c>
      <c r="E23" s="14">
        <f>SUM(F23*C3)</f>
        <v>442.54399999999998</v>
      </c>
      <c r="F23" s="14">
        <v>0.34</v>
      </c>
      <c r="G23" s="15">
        <v>8291.19</v>
      </c>
      <c r="H23" s="16">
        <f t="shared" si="1"/>
        <v>-2980.6620000000003</v>
      </c>
    </row>
    <row r="24" spans="1:8" ht="15.75">
      <c r="A24" s="10"/>
      <c r="B24" s="10" t="s">
        <v>29</v>
      </c>
      <c r="C24" s="14"/>
      <c r="D24" s="14">
        <f t="shared" si="0"/>
        <v>43577.567999999999</v>
      </c>
      <c r="E24" s="14">
        <f>SUM(F24*C3)</f>
        <v>3631.4639999999999</v>
      </c>
      <c r="F24" s="14">
        <v>2.79</v>
      </c>
      <c r="G24" s="15">
        <v>43577.57</v>
      </c>
      <c r="H24" s="16">
        <f t="shared" si="1"/>
        <v>-2.0000000004074536E-3</v>
      </c>
    </row>
    <row r="25" spans="1:8" ht="15.75">
      <c r="A25" s="10"/>
      <c r="B25" s="11" t="s">
        <v>30</v>
      </c>
      <c r="C25" s="14"/>
      <c r="D25" s="14">
        <f>SUM(D6+D12+D17)</f>
        <v>214295.424</v>
      </c>
      <c r="E25" s="14">
        <f>SUM(E6+E12+E17)</f>
        <v>14066.527999999998</v>
      </c>
      <c r="F25" s="14">
        <f>SUM(F6+F12+F17)</f>
        <v>13.719999999999999</v>
      </c>
      <c r="G25" s="14">
        <f>SUM(G6+G12+G17)</f>
        <v>277928.02</v>
      </c>
      <c r="H25" s="16">
        <f t="shared" si="1"/>
        <v>-63632.59600000002</v>
      </c>
    </row>
    <row r="26" spans="1:8" ht="15.75">
      <c r="A26" s="10">
        <v>6</v>
      </c>
      <c r="B26" s="11" t="s">
        <v>31</v>
      </c>
      <c r="C26" s="14"/>
      <c r="D26" s="14">
        <f>SUM(D25*0.05)</f>
        <v>10714.771200000001</v>
      </c>
      <c r="E26" s="14">
        <f>SUM(E25*0.05)</f>
        <v>703.32639999999992</v>
      </c>
      <c r="F26" s="14">
        <f>SUM(F25*0.05)</f>
        <v>0.68599999999999994</v>
      </c>
      <c r="G26" s="14">
        <f>SUM(G25*0.05)</f>
        <v>13896.401000000002</v>
      </c>
      <c r="H26" s="16">
        <f t="shared" si="1"/>
        <v>-3181.6298000000006</v>
      </c>
    </row>
    <row r="27" spans="1:8" ht="15.75">
      <c r="A27" s="10">
        <v>7</v>
      </c>
      <c r="B27" s="11" t="s">
        <v>32</v>
      </c>
      <c r="C27" s="14"/>
      <c r="D27" s="14">
        <f>SUM(D25*0.01)</f>
        <v>2142.95424</v>
      </c>
      <c r="E27" s="19">
        <f>SUM(E25*0.01)</f>
        <v>140.66528</v>
      </c>
      <c r="F27" s="14">
        <f>SUM(F25*0.01)</f>
        <v>0.13719999999999999</v>
      </c>
      <c r="G27" s="14">
        <f>SUM(G25*0.01)</f>
        <v>2779.2802000000001</v>
      </c>
      <c r="H27" s="16">
        <f t="shared" si="1"/>
        <v>-636.32596000000012</v>
      </c>
    </row>
    <row r="28" spans="1:8" ht="15.75">
      <c r="A28" s="10">
        <v>8</v>
      </c>
      <c r="B28" s="11" t="s">
        <v>33</v>
      </c>
      <c r="C28" s="12"/>
      <c r="D28" s="12">
        <f>SUM(D25+D26+D27)</f>
        <v>227153.14943999998</v>
      </c>
      <c r="E28" s="12">
        <f>SUM(E25+E26+E27)</f>
        <v>14910.519679999998</v>
      </c>
      <c r="F28" s="14">
        <f>SUM(F25:F27)</f>
        <v>14.543199999999999</v>
      </c>
      <c r="G28" s="14">
        <f>SUM(G25:G27)</f>
        <v>294603.70120000001</v>
      </c>
      <c r="H28" s="12">
        <f>SUM(H25:H27)</f>
        <v>-67450.551760000017</v>
      </c>
    </row>
    <row r="29" spans="1:8" ht="15.75">
      <c r="A29" s="10"/>
      <c r="B29" s="11" t="s">
        <v>34</v>
      </c>
      <c r="C29" s="12"/>
      <c r="D29" s="12"/>
      <c r="E29" s="12"/>
      <c r="F29" s="14"/>
      <c r="G29" s="14"/>
      <c r="H29" s="18">
        <v>227103</v>
      </c>
    </row>
    <row r="30" spans="1:8" ht="15.75">
      <c r="A30" s="10"/>
      <c r="B30" s="11" t="s">
        <v>35</v>
      </c>
      <c r="C30" s="12"/>
      <c r="D30" s="12"/>
      <c r="E30" s="12"/>
      <c r="F30" s="14"/>
      <c r="G30" s="14"/>
      <c r="H30" s="18">
        <v>234753.14</v>
      </c>
    </row>
    <row r="31" spans="1:8" ht="15.75">
      <c r="A31" s="10"/>
      <c r="B31" s="11" t="s">
        <v>36</v>
      </c>
      <c r="C31" s="10"/>
      <c r="D31" s="10"/>
      <c r="E31" s="10"/>
      <c r="F31" s="10"/>
      <c r="G31" s="15"/>
      <c r="H31" s="11">
        <v>35293.19</v>
      </c>
    </row>
    <row r="32" spans="1:8" ht="15.75">
      <c r="A32" s="6"/>
      <c r="B32" s="6"/>
      <c r="C32" s="6"/>
      <c r="D32" s="6"/>
      <c r="E32" s="6"/>
      <c r="F32" s="6"/>
    </row>
    <row r="33" spans="1:6" ht="15.75">
      <c r="A33" s="6"/>
      <c r="B33" s="6" t="s">
        <v>38</v>
      </c>
      <c r="C33" s="6"/>
      <c r="D33" s="6"/>
      <c r="E33" s="6"/>
      <c r="F33" s="6"/>
    </row>
    <row r="36" spans="1:6" ht="15.75">
      <c r="B36" s="6" t="s">
        <v>37</v>
      </c>
      <c r="C36" s="6"/>
    </row>
  </sheetData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2015-03-20T06:12:55Z</dcterms:created>
  <dcterms:modified xsi:type="dcterms:W3CDTF">2015-03-20T06:15:08Z</dcterms:modified>
</cp:coreProperties>
</file>