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3" i="1"/>
  <c r="D23" s="1"/>
  <c r="H23" s="1"/>
  <c r="E22"/>
  <c r="D22"/>
  <c r="H22" s="1"/>
  <c r="E21"/>
  <c r="D21" s="1"/>
  <c r="H21" s="1"/>
  <c r="H20"/>
  <c r="E20"/>
  <c r="D20"/>
  <c r="E19"/>
  <c r="D19" s="1"/>
  <c r="H19" s="1"/>
  <c r="E18"/>
  <c r="D18"/>
  <c r="H18" s="1"/>
  <c r="E17"/>
  <c r="D17" s="1"/>
  <c r="G16"/>
  <c r="F16"/>
  <c r="F24" s="1"/>
  <c r="E15"/>
  <c r="D15" s="1"/>
  <c r="H15" s="1"/>
  <c r="H14"/>
  <c r="E14"/>
  <c r="D14"/>
  <c r="E13"/>
  <c r="D13" s="1"/>
  <c r="H13" s="1"/>
  <c r="E12"/>
  <c r="D12"/>
  <c r="D11" s="1"/>
  <c r="G11"/>
  <c r="F11"/>
  <c r="E11"/>
  <c r="E10"/>
  <c r="D10"/>
  <c r="H10" s="1"/>
  <c r="E9"/>
  <c r="D9" s="1"/>
  <c r="H9" s="1"/>
  <c r="H8"/>
  <c r="E8"/>
  <c r="D8"/>
  <c r="E7"/>
  <c r="D7" s="1"/>
  <c r="H7" s="1"/>
  <c r="E6"/>
  <c r="D6"/>
  <c r="D5" s="1"/>
  <c r="G5"/>
  <c r="G24" s="1"/>
  <c r="F5"/>
  <c r="E5"/>
  <c r="H17" l="1"/>
  <c r="H16" s="1"/>
  <c r="D16"/>
  <c r="G26"/>
  <c r="G27"/>
  <c r="G25"/>
  <c r="F25"/>
  <c r="F26"/>
  <c r="F27" s="1"/>
  <c r="D24"/>
  <c r="H6"/>
  <c r="H5" s="1"/>
  <c r="H12"/>
  <c r="H11" s="1"/>
  <c r="E16"/>
  <c r="E24" s="1"/>
  <c r="E25" l="1"/>
  <c r="E26"/>
  <c r="E27"/>
  <c r="D25"/>
  <c r="D27" s="1"/>
  <c r="D26"/>
  <c r="H24"/>
  <c r="H25" l="1"/>
  <c r="H27" s="1"/>
  <c r="H26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<sst xmlns="http://schemas.openxmlformats.org/spreadsheetml/2006/main" count="39" uniqueCount="39">
  <si>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</si>
  <si>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</si>
  <si>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</si>
  <si>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</si>
  <si>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</si>
  <si>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</si>
  <si>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</si>
  <si>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</si>
  <si>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</si>
  <si>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 xml:space="preserve">отклонения 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</si>
  <si>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</si>
  <si>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</si>
  <si>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</si>
  <si>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</si>
  <si>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</si>
  <si>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</si>
  <si>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</si>
  <si>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</si>
  <si>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</si>
  <si>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</si>
  <si>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</si>
  <si>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</si>
  <si>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техническое обслуживание ВДГО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</si>
  <si>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</si>
  <si>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</si>
  <si>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</si>
  <si>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</si>
  <si>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</si>
  <si>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</si>
  <si>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</si>
  <si>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</si>
  <si>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</si>
  <si>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</si>
  <si>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</si>
  <si>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</si>
  <si>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</si>
  <si>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</si>
  <si>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рентабельность</t>
  </si>
  <si>
    <t>д. Новое Овсино, ул. Совхозная, д. 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</si>
</sst>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G15" sqref="G15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5.140625" customWidth="1"/>
    <col min="5" max="5" width="12" customWidth="1"/>
    <col min="7" max="7" width="15" customWidth="1"/>
    <col min="8" max="8" width="13.7109375" customWidth="1"/>
  </cols>
  <sheetData>
    <row r="1" spans="1:9" ht="15.7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15.7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" t="s">
        <v>38</v>
      </c>
      <c r="B3" s="1"/>
      <c r="C3" s="1">
        <v>3402.6</v>
      </c>
      <c r="D3" s="2"/>
      <c r="E3" s="2"/>
      <c r="F3" s="3" t="s">
        <v>2</v>
      </c>
    </row>
    <row r="4" spans="1:9" ht="45">
      <c r="A4" s="4" t="s">
        <v>3</v>
      </c>
      <c r="B4" s="5" t="s">
        <v>4</v>
      </c>
      <c r="C4" s="4"/>
      <c r="D4" s="4" t="s">
        <v>5</v>
      </c>
      <c r="E4" s="4" t="s">
        <v>6</v>
      </c>
      <c r="F4" s="4" t="s">
        <v>7</v>
      </c>
      <c r="G4" s="6" t="s">
        <v>8</v>
      </c>
      <c r="H4" s="6" t="s">
        <v>9</v>
      </c>
    </row>
    <row r="5" spans="1:9" ht="15.75">
      <c r="A5" s="7">
        <v>1</v>
      </c>
      <c r="B5" s="8" t="s">
        <v>10</v>
      </c>
      <c r="C5" s="9"/>
      <c r="D5" s="9">
        <f>SUM(D6:D10)</f>
        <v>120043.72799999999</v>
      </c>
      <c r="E5" s="9">
        <f>SUM(E6:E10)</f>
        <v>35.28</v>
      </c>
      <c r="F5" s="9">
        <f>SUM(F6:F10)</f>
        <v>2.94</v>
      </c>
      <c r="G5" s="9">
        <f>SUM(G6:G10)</f>
        <v>123888.65999999999</v>
      </c>
      <c r="H5" s="9">
        <f>SUM(H6:H10)</f>
        <v>-3844.9320000000098</v>
      </c>
    </row>
    <row r="6" spans="1:9" ht="15.75">
      <c r="A6" s="7"/>
      <c r="B6" s="10" t="s">
        <v>11</v>
      </c>
      <c r="C6" s="11"/>
      <c r="D6" s="11">
        <f>E6*3402.6</f>
        <v>31848.335999999996</v>
      </c>
      <c r="E6" s="11">
        <f>SUM(F6*12)</f>
        <v>9.36</v>
      </c>
      <c r="F6" s="11">
        <v>0.78</v>
      </c>
      <c r="G6" s="12">
        <v>35897.43</v>
      </c>
      <c r="H6" s="13">
        <f>D6-G6</f>
        <v>-4049.0940000000046</v>
      </c>
    </row>
    <row r="7" spans="1:9" ht="15.75">
      <c r="A7" s="7"/>
      <c r="B7" s="10" t="s">
        <v>12</v>
      </c>
      <c r="C7" s="11"/>
      <c r="D7" s="11">
        <f>E7*3402.6</f>
        <v>17557.416000000001</v>
      </c>
      <c r="E7" s="11">
        <f>SUM(F7*12)</f>
        <v>5.16</v>
      </c>
      <c r="F7" s="11">
        <v>0.43</v>
      </c>
      <c r="G7" s="12">
        <v>19224.689999999999</v>
      </c>
      <c r="H7" s="13">
        <f>D7-G7</f>
        <v>-1667.2739999999976</v>
      </c>
    </row>
    <row r="8" spans="1:9" ht="15.75">
      <c r="A8" s="7"/>
      <c r="B8" s="10" t="s">
        <v>13</v>
      </c>
      <c r="C8" s="11"/>
      <c r="D8" s="11">
        <f>E8*3402.6</f>
        <v>43281.072</v>
      </c>
      <c r="E8" s="11">
        <f>SUM(F8*12)</f>
        <v>12.72</v>
      </c>
      <c r="F8" s="11">
        <v>1.06</v>
      </c>
      <c r="G8" s="12">
        <v>46853.8</v>
      </c>
      <c r="H8" s="13">
        <f>D8-G8</f>
        <v>-3572.7280000000028</v>
      </c>
    </row>
    <row r="9" spans="1:9" ht="15.75">
      <c r="A9" s="7"/>
      <c r="B9" s="7" t="s">
        <v>14</v>
      </c>
      <c r="C9" s="11"/>
      <c r="D9" s="11">
        <f>E9*3402.6</f>
        <v>14290.919999999996</v>
      </c>
      <c r="E9" s="11">
        <f>SUM(F9*12)</f>
        <v>4.1999999999999993</v>
      </c>
      <c r="F9" s="11">
        <v>0.35</v>
      </c>
      <c r="G9" s="12">
        <v>8846.76</v>
      </c>
      <c r="H9" s="13">
        <f>D9-G9</f>
        <v>5444.1599999999962</v>
      </c>
    </row>
    <row r="10" spans="1:9" ht="15.75">
      <c r="A10" s="7"/>
      <c r="B10" s="7" t="s">
        <v>15</v>
      </c>
      <c r="C10" s="11"/>
      <c r="D10" s="11">
        <f>E10*3402.6</f>
        <v>13065.983999999999</v>
      </c>
      <c r="E10" s="11">
        <f>SUM(F10*12)</f>
        <v>3.84</v>
      </c>
      <c r="F10" s="11">
        <v>0.32</v>
      </c>
      <c r="G10" s="12">
        <v>13065.98</v>
      </c>
      <c r="H10" s="13">
        <f>D10-G10</f>
        <v>3.9999999989959178E-3</v>
      </c>
    </row>
    <row r="11" spans="1:9" ht="15.75">
      <c r="A11" s="7">
        <v>2</v>
      </c>
      <c r="B11" s="8" t="s">
        <v>16</v>
      </c>
      <c r="C11" s="9"/>
      <c r="D11" s="9">
        <f>SUM(C12:D15)</f>
        <v>48180.815999999992</v>
      </c>
      <c r="E11" s="9">
        <f>SUM(E12:E15)</f>
        <v>14.16</v>
      </c>
      <c r="F11" s="9">
        <f>SUM(F12:F15)</f>
        <v>1.18</v>
      </c>
      <c r="G11" s="9">
        <f>SUM(G12:G15)</f>
        <v>42055.3</v>
      </c>
      <c r="H11" s="9">
        <f>SUM(H12:H15)</f>
        <v>6125.5159999999923</v>
      </c>
    </row>
    <row r="12" spans="1:9" ht="15.75">
      <c r="A12" s="7"/>
      <c r="B12" s="14" t="s">
        <v>17</v>
      </c>
      <c r="C12" s="15"/>
      <c r="D12" s="11">
        <f>E12*3402.6</f>
        <v>4899.7439999999997</v>
      </c>
      <c r="E12" s="11">
        <f>F12*12</f>
        <v>1.44</v>
      </c>
      <c r="F12" s="11">
        <v>0.12</v>
      </c>
      <c r="G12" s="12"/>
      <c r="H12" s="13">
        <f>D12-G12</f>
        <v>4899.7439999999997</v>
      </c>
    </row>
    <row r="13" spans="1:9" ht="15.75">
      <c r="A13" s="7"/>
      <c r="B13" s="14" t="s">
        <v>18</v>
      </c>
      <c r="C13" s="15"/>
      <c r="D13" s="11">
        <f>E13*3402.6</f>
        <v>1633.2479999999998</v>
      </c>
      <c r="E13" s="11">
        <f>F13*12</f>
        <v>0.48</v>
      </c>
      <c r="F13" s="11">
        <v>0.04</v>
      </c>
      <c r="G13" s="12"/>
      <c r="H13" s="13">
        <f>D13-G13</f>
        <v>1633.2479999999998</v>
      </c>
    </row>
    <row r="14" spans="1:9" ht="15.75">
      <c r="A14" s="7"/>
      <c r="B14" s="7" t="s">
        <v>19</v>
      </c>
      <c r="C14" s="15"/>
      <c r="D14" s="11">
        <f>E14*3402.6</f>
        <v>17965.727999999999</v>
      </c>
      <c r="E14" s="11">
        <f>F14*12</f>
        <v>5.28</v>
      </c>
      <c r="F14" s="11">
        <v>0.44</v>
      </c>
      <c r="G14" s="12">
        <v>42055.3</v>
      </c>
      <c r="H14" s="13">
        <f>D14-G14</f>
        <v>-24089.572000000004</v>
      </c>
    </row>
    <row r="15" spans="1:9" ht="15.75">
      <c r="A15" s="7"/>
      <c r="B15" s="7" t="s">
        <v>20</v>
      </c>
      <c r="C15" s="15"/>
      <c r="D15" s="11">
        <f>E15*3402.6</f>
        <v>23682.095999999998</v>
      </c>
      <c r="E15" s="11">
        <f>F15*12</f>
        <v>6.9599999999999991</v>
      </c>
      <c r="F15" s="11">
        <v>0.57999999999999996</v>
      </c>
      <c r="G15" s="12"/>
      <c r="H15" s="13">
        <f>D15-G15</f>
        <v>23682.095999999998</v>
      </c>
    </row>
    <row r="16" spans="1:9" ht="15.75">
      <c r="A16" s="7">
        <v>3</v>
      </c>
      <c r="B16" s="8" t="s">
        <v>21</v>
      </c>
      <c r="C16" s="9"/>
      <c r="D16" s="9">
        <f>SUM(D17:D23)</f>
        <v>391979.52000000002</v>
      </c>
      <c r="E16" s="9">
        <f>SUM(E17:E23)</f>
        <v>115.2</v>
      </c>
      <c r="F16" s="9">
        <f>SUM(F17:F23)</f>
        <v>9.6</v>
      </c>
      <c r="G16" s="9">
        <f>SUM(G17:G23)</f>
        <v>385140.29</v>
      </c>
      <c r="H16" s="9">
        <f>SUM(H17:H23)</f>
        <v>6839.2299999999959</v>
      </c>
    </row>
    <row r="17" spans="1:8" ht="15.75">
      <c r="A17" s="7"/>
      <c r="B17" s="7" t="s">
        <v>22</v>
      </c>
      <c r="C17" s="11"/>
      <c r="D17" s="11">
        <f>E17*3402.6</f>
        <v>31031.712000000003</v>
      </c>
      <c r="E17" s="11">
        <f>F17*12</f>
        <v>9.120000000000001</v>
      </c>
      <c r="F17" s="11">
        <v>0.76</v>
      </c>
      <c r="G17" s="12">
        <v>31031.71</v>
      </c>
      <c r="H17" s="13">
        <f>D17-G17</f>
        <v>2.0000000040454324E-3</v>
      </c>
    </row>
    <row r="18" spans="1:8" ht="15.75">
      <c r="A18" s="7"/>
      <c r="B18" s="7" t="s">
        <v>23</v>
      </c>
      <c r="C18" s="11"/>
      <c r="D18" s="11">
        <f t="shared" ref="D18:D23" si="0">E18*3402.6</f>
        <v>28173.527999999998</v>
      </c>
      <c r="E18" s="11">
        <f t="shared" ref="E18:E23" si="1">F18*12</f>
        <v>8.2799999999999994</v>
      </c>
      <c r="F18" s="11">
        <v>0.69</v>
      </c>
      <c r="G18" s="12">
        <v>11704.94</v>
      </c>
      <c r="H18" s="13">
        <f t="shared" ref="H18:H23" si="2">D18-G18</f>
        <v>16468.587999999996</v>
      </c>
    </row>
    <row r="19" spans="1:8" ht="15.75">
      <c r="A19" s="7"/>
      <c r="B19" s="7" t="s">
        <v>24</v>
      </c>
      <c r="C19" s="11"/>
      <c r="D19" s="11">
        <f t="shared" si="0"/>
        <v>2858.1840000000002</v>
      </c>
      <c r="E19" s="11">
        <f t="shared" si="1"/>
        <v>0.84000000000000008</v>
      </c>
      <c r="F19" s="11">
        <v>7.0000000000000007E-2</v>
      </c>
      <c r="G19" s="12">
        <v>884.68</v>
      </c>
      <c r="H19" s="13">
        <f t="shared" si="2"/>
        <v>1973.5040000000004</v>
      </c>
    </row>
    <row r="20" spans="1:8" ht="15.75">
      <c r="A20" s="7"/>
      <c r="B20" s="7" t="s">
        <v>25</v>
      </c>
      <c r="C20" s="11"/>
      <c r="D20" s="11">
        <f t="shared" si="0"/>
        <v>2858.1840000000002</v>
      </c>
      <c r="E20" s="11">
        <f t="shared" si="1"/>
        <v>0.84000000000000008</v>
      </c>
      <c r="F20" s="11">
        <v>7.0000000000000007E-2</v>
      </c>
      <c r="G20" s="12"/>
      <c r="H20" s="13">
        <f t="shared" si="2"/>
        <v>2858.1840000000002</v>
      </c>
    </row>
    <row r="21" spans="1:8" ht="15.75">
      <c r="A21" s="7"/>
      <c r="B21" s="7" t="s">
        <v>26</v>
      </c>
      <c r="C21" s="11"/>
      <c r="D21" s="11">
        <f t="shared" si="0"/>
        <v>199256.25599999999</v>
      </c>
      <c r="E21" s="11">
        <f t="shared" si="1"/>
        <v>58.56</v>
      </c>
      <c r="F21" s="11">
        <v>4.88</v>
      </c>
      <c r="G21" s="12">
        <v>205925.35</v>
      </c>
      <c r="H21" s="13">
        <f t="shared" si="2"/>
        <v>-6669.0940000000119</v>
      </c>
    </row>
    <row r="22" spans="1:8" ht="15.75">
      <c r="A22" s="7"/>
      <c r="B22" s="7" t="s">
        <v>27</v>
      </c>
      <c r="C22" s="11"/>
      <c r="D22" s="11">
        <f t="shared" si="0"/>
        <v>13882.608</v>
      </c>
      <c r="E22" s="11">
        <f t="shared" si="1"/>
        <v>4.08</v>
      </c>
      <c r="F22" s="11">
        <v>0.34</v>
      </c>
      <c r="G22" s="12">
        <v>21674.560000000001</v>
      </c>
      <c r="H22" s="13">
        <f t="shared" si="2"/>
        <v>-7791.9520000000011</v>
      </c>
    </row>
    <row r="23" spans="1:8" ht="15.75">
      <c r="A23" s="7"/>
      <c r="B23" s="7" t="s">
        <v>28</v>
      </c>
      <c r="C23" s="11"/>
      <c r="D23" s="11">
        <f t="shared" si="0"/>
        <v>113919.04800000001</v>
      </c>
      <c r="E23" s="11">
        <f t="shared" si="1"/>
        <v>33.480000000000004</v>
      </c>
      <c r="F23" s="11">
        <v>2.79</v>
      </c>
      <c r="G23" s="12">
        <v>113919.05</v>
      </c>
      <c r="H23" s="13">
        <f t="shared" si="2"/>
        <v>-1.999999993131496E-3</v>
      </c>
    </row>
    <row r="24" spans="1:8" ht="15.75">
      <c r="A24" s="7"/>
      <c r="B24" s="8" t="s">
        <v>29</v>
      </c>
      <c r="C24" s="11"/>
      <c r="D24" s="11">
        <f>SUM(D5+D11+D16)</f>
        <v>560204.06400000001</v>
      </c>
      <c r="E24" s="11">
        <f>SUM(E5+E11+E16)</f>
        <v>164.64</v>
      </c>
      <c r="F24" s="11">
        <f>SUM(F5+F11+F16)</f>
        <v>13.719999999999999</v>
      </c>
      <c r="G24" s="11">
        <f>SUM(G5+G11+G16)</f>
        <v>551084.25</v>
      </c>
      <c r="H24" s="11">
        <f>SUM(H5+H11+H16)</f>
        <v>9119.8139999999785</v>
      </c>
    </row>
    <row r="25" spans="1:8" ht="15.75">
      <c r="A25" s="7">
        <v>6</v>
      </c>
      <c r="B25" s="8" t="s">
        <v>37</v>
      </c>
      <c r="C25" s="11"/>
      <c r="D25" s="11">
        <f>SUM(D24*0.05)</f>
        <v>28010.203200000004</v>
      </c>
      <c r="E25" s="11">
        <f>SUM(E24*0.05)</f>
        <v>8.2319999999999993</v>
      </c>
      <c r="F25" s="11">
        <f>SUM(F24*0.05)</f>
        <v>0.68599999999999994</v>
      </c>
      <c r="G25" s="11">
        <f>SUM(G24*0.05)</f>
        <v>27554.212500000001</v>
      </c>
      <c r="H25" s="11">
        <f>SUM(H24*0.05)</f>
        <v>455.99069999999892</v>
      </c>
    </row>
    <row r="26" spans="1:8" ht="15.75">
      <c r="A26" s="7">
        <v>7</v>
      </c>
      <c r="B26" s="8" t="s">
        <v>30</v>
      </c>
      <c r="C26" s="11"/>
      <c r="D26" s="11">
        <f>SUM(D24*0.01)</f>
        <v>5602.0406400000002</v>
      </c>
      <c r="E26" s="11">
        <f>SUM(E24*0.01)</f>
        <v>1.6463999999999999</v>
      </c>
      <c r="F26" s="11">
        <f>SUM(F24*0.01)</f>
        <v>0.13719999999999999</v>
      </c>
      <c r="G26" s="11">
        <f>SUM(G24*0.01)</f>
        <v>5510.8424999999997</v>
      </c>
      <c r="H26" s="11">
        <f>SUM(H24*0.01)</f>
        <v>91.198139999999782</v>
      </c>
    </row>
    <row r="27" spans="1:8" ht="15.75">
      <c r="A27" s="7">
        <v>8</v>
      </c>
      <c r="B27" s="8" t="s">
        <v>31</v>
      </c>
      <c r="C27" s="9"/>
      <c r="D27" s="9">
        <f>SUM(D24+D25+D26)</f>
        <v>593816.30784000002</v>
      </c>
      <c r="E27" s="9">
        <f>SUM(E24+E25+E26)</f>
        <v>174.51839999999999</v>
      </c>
      <c r="F27" s="11">
        <f>SUM(F24:F26)</f>
        <v>14.543199999999999</v>
      </c>
      <c r="G27" s="11">
        <f>SUM(G24:G26)</f>
        <v>584149.30500000005</v>
      </c>
      <c r="H27" s="9">
        <f>SUM(H24:H26)</f>
        <v>9667.0028399999774</v>
      </c>
    </row>
    <row r="28" spans="1:8" ht="15.75">
      <c r="A28" s="7"/>
      <c r="B28" s="8" t="s">
        <v>32</v>
      </c>
      <c r="C28" s="9"/>
      <c r="D28" s="9"/>
      <c r="E28" s="9"/>
      <c r="F28" s="11"/>
      <c r="G28" s="11"/>
      <c r="H28" s="15">
        <v>681727.88</v>
      </c>
    </row>
    <row r="29" spans="1:8" ht="15.75">
      <c r="A29" s="7"/>
      <c r="B29" s="8" t="s">
        <v>33</v>
      </c>
      <c r="C29" s="9"/>
      <c r="D29" s="9"/>
      <c r="E29" s="9"/>
      <c r="F29" s="11"/>
      <c r="G29" s="11"/>
      <c r="H29" s="15">
        <v>541722.80000000005</v>
      </c>
    </row>
    <row r="30" spans="1:8" ht="15.75">
      <c r="A30" s="12"/>
      <c r="B30" s="8" t="s">
        <v>34</v>
      </c>
      <c r="C30" s="7"/>
      <c r="D30" s="7"/>
      <c r="E30" s="7"/>
      <c r="F30" s="7"/>
      <c r="G30" s="12"/>
      <c r="H30" s="8">
        <v>286869.82</v>
      </c>
    </row>
    <row r="31" spans="1:8" ht="15.75">
      <c r="A31" s="12"/>
      <c r="B31" s="8"/>
      <c r="C31" s="7"/>
      <c r="D31" s="7"/>
      <c r="E31" s="7"/>
      <c r="F31" s="7"/>
      <c r="G31" s="12"/>
      <c r="H31" s="8"/>
    </row>
    <row r="32" spans="1:8" ht="15.75">
      <c r="A32" s="2"/>
      <c r="B32" s="2"/>
      <c r="C32" s="2"/>
      <c r="D32" s="2"/>
      <c r="E32" s="2"/>
      <c r="F32" s="2"/>
    </row>
    <row r="33" spans="1:6" ht="15.75">
      <c r="A33" s="2"/>
      <c r="B33" s="2" t="s">
        <v>36</v>
      </c>
      <c r="C33" s="2"/>
      <c r="D33" s="2"/>
      <c r="E33" s="2"/>
      <c r="F33" s="2"/>
    </row>
    <row r="36" spans="1:6" ht="15.75">
      <c r="B36" s="2" t="s">
        <v>35</v>
      </c>
      <c r="C36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2015-03-20T06:55:31Z</dcterms:modified>
</cp:coreProperties>
</file>