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D30"/>
  <c r="AD29"/>
  <c r="AD28"/>
  <c r="AD27"/>
  <c r="AE27" s="1"/>
  <c r="BG27" s="1"/>
  <c r="AD26"/>
  <c r="AD25"/>
  <c r="AD24"/>
  <c r="AD23"/>
  <c r="AD22"/>
  <c r="AE22" s="1"/>
  <c r="BG22" s="1"/>
  <c r="AD21"/>
  <c r="AD20"/>
  <c r="AD19"/>
  <c r="AD18"/>
  <c r="AD17"/>
  <c r="AD16"/>
  <c r="AD15"/>
  <c r="AD14"/>
  <c r="AD13"/>
  <c r="AD12"/>
  <c r="AD11"/>
  <c r="AE11" s="1"/>
  <c r="BG11" s="1"/>
  <c r="AD10"/>
  <c r="AD9"/>
  <c r="AD8"/>
  <c r="AD7"/>
  <c r="AD6"/>
  <c r="AE6" s="1"/>
  <c r="BG6" s="1"/>
  <c r="U45"/>
  <c r="V45" s="1"/>
  <c r="BD45" s="1"/>
  <c r="U44"/>
  <c r="U43"/>
  <c r="V43" s="1"/>
  <c r="BD43" s="1"/>
  <c r="U42"/>
  <c r="U4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U34"/>
  <c r="V34" s="1"/>
  <c r="BD34" s="1"/>
  <c r="U33"/>
  <c r="U32"/>
  <c r="U31"/>
  <c r="U30"/>
  <c r="U29"/>
  <c r="U28"/>
  <c r="U27"/>
  <c r="U26"/>
  <c r="U25"/>
  <c r="U24"/>
  <c r="U23"/>
  <c r="V23" s="1"/>
  <c r="BD23" s="1"/>
  <c r="U22"/>
  <c r="U21"/>
  <c r="U20"/>
  <c r="U19"/>
  <c r="U18"/>
  <c r="U17"/>
  <c r="U16"/>
  <c r="U15"/>
  <c r="U14"/>
  <c r="U13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L34"/>
  <c r="M34" s="1"/>
  <c r="BA34" s="1"/>
  <c r="L33"/>
  <c r="M33" s="1"/>
  <c r="BA33" s="1"/>
  <c r="L32"/>
  <c r="M32" s="1"/>
  <c r="BA32" s="1"/>
  <c r="L31"/>
  <c r="L30"/>
  <c r="L29"/>
  <c r="M29" s="1"/>
  <c r="BA29" s="1"/>
  <c r="L28"/>
  <c r="L27"/>
  <c r="M27" s="1"/>
  <c r="BA27" s="1"/>
  <c r="L26"/>
  <c r="M26" s="1"/>
  <c r="BA26" s="1"/>
  <c r="L25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L14"/>
  <c r="L13"/>
  <c r="L12"/>
  <c r="M12" s="1"/>
  <c r="BA12" s="1"/>
  <c r="L11"/>
  <c r="M11" s="1"/>
  <c r="BA11" s="1"/>
  <c r="L10"/>
  <c r="M10" s="1"/>
  <c r="BA10" s="1"/>
  <c r="L9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3"/>
  <c r="BG23" s="1"/>
  <c r="AE21"/>
  <c r="BG21" s="1"/>
  <c r="AE20"/>
  <c r="BG20" s="1"/>
  <c r="AE17"/>
  <c r="BG17" s="1"/>
  <c r="AE15"/>
  <c r="BG15" s="1"/>
  <c r="V44"/>
  <c r="BD44" s="1"/>
  <c r="V42"/>
  <c r="BD42" s="1"/>
  <c r="V30"/>
  <c r="BD30" s="1"/>
  <c r="V28"/>
  <c r="BD28" s="1"/>
  <c r="V21"/>
  <c r="BD21" s="1"/>
  <c r="V20"/>
  <c r="BD20" s="1"/>
  <c r="V19"/>
  <c r="BD19" s="1"/>
  <c r="V18"/>
  <c r="BD18" s="1"/>
  <c r="V17"/>
  <c r="BD17" s="1"/>
  <c r="V15"/>
  <c r="BD15" s="1"/>
  <c r="V12"/>
  <c r="BD12" s="1"/>
  <c r="V10"/>
  <c r="BD10" s="1"/>
  <c r="V6"/>
  <c r="BD6" s="1"/>
  <c r="M13"/>
  <c r="BA13" s="1"/>
  <c r="V9"/>
  <c r="BD9" s="1"/>
  <c r="V13"/>
  <c r="BD13" s="1"/>
  <c r="V14"/>
  <c r="BD14" s="1"/>
  <c r="V16"/>
  <c r="BD16" s="1"/>
  <c r="V22"/>
  <c r="BD22" s="1"/>
  <c r="V24"/>
  <c r="BD24" s="1"/>
  <c r="V25"/>
  <c r="BD25" s="1"/>
  <c r="V26"/>
  <c r="BD26" s="1"/>
  <c r="V27"/>
  <c r="BD27" s="1"/>
  <c r="V29"/>
  <c r="BD29" s="1"/>
  <c r="V31"/>
  <c r="BD31" s="1"/>
  <c r="V32"/>
  <c r="BD32" s="1"/>
  <c r="V33"/>
  <c r="BD33" s="1"/>
  <c r="V35"/>
  <c r="BD35" s="1"/>
  <c r="V41"/>
  <c r="BD41" s="1"/>
  <c r="AW11"/>
  <c r="BM11" s="1"/>
  <c r="AE44"/>
  <c r="BG44" s="1"/>
  <c r="AE37"/>
  <c r="BG37" s="1"/>
  <c r="AE29"/>
  <c r="BG29" s="1"/>
  <c r="AE28"/>
  <c r="BG28" s="1"/>
  <c r="AE19"/>
  <c r="BG19" s="1"/>
  <c r="AE14"/>
  <c r="BG14" s="1"/>
  <c r="AE13"/>
  <c r="BG13" s="1"/>
  <c r="AE12"/>
  <c r="BG12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3"/>
  <c r="BM33" s="1"/>
  <c r="AW34"/>
  <c r="BM34" s="1"/>
  <c r="AW35"/>
  <c r="BM35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7"/>
  <c r="BG7" s="1"/>
  <c r="AE8"/>
  <c r="BG8" s="1"/>
  <c r="AE9"/>
  <c r="BG9" s="1"/>
  <c r="AE10"/>
  <c r="BG10" s="1"/>
  <c r="AE16"/>
  <c r="BG16" s="1"/>
  <c r="AE18"/>
  <c r="BG18" s="1"/>
  <c r="AE24"/>
  <c r="BG24" s="1"/>
  <c r="AE25"/>
  <c r="BG25" s="1"/>
  <c r="AE30"/>
  <c r="BG30" s="1"/>
  <c r="AE31"/>
  <c r="BG31" s="1"/>
  <c r="AE43"/>
  <c r="BG43" s="1"/>
  <c r="M9"/>
  <c r="BA9" s="1"/>
  <c r="M14"/>
  <c r="BA14" s="1"/>
  <c r="M15"/>
  <c r="BA15" s="1"/>
  <c r="M16"/>
  <c r="BA16" s="1"/>
  <c r="M17"/>
  <c r="BA17" s="1"/>
  <c r="M19"/>
  <c r="BA19" s="1"/>
  <c r="M21"/>
  <c r="BA21" s="1"/>
  <c r="M22"/>
  <c r="BA22" s="1"/>
  <c r="M23"/>
  <c r="BA23" s="1"/>
  <c r="M25"/>
  <c r="BA25" s="1"/>
  <c r="M28"/>
  <c r="BA28" s="1"/>
  <c r="M30"/>
  <c r="BA30" s="1"/>
  <c r="M31"/>
  <c r="BA31" s="1"/>
  <c r="M35"/>
  <c r="BA35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<sst xmlns="http://schemas.openxmlformats.org/spreadsheetml/2006/main" count="334" uniqueCount="81">
  <si>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</si>
  <si>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</si>
  <si>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</si>
  <si>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</si>
  <si>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</si>
  <si>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</si>
  <si>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</si>
  <si>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</si>
  <si>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</si>
  <si>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</si>
  <si>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</si>
  <si>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</si>
  <si>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</si>
  <si>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</si>
  <si>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</si>
  <si>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</si>
  <si>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</si>
  <si>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</si>
  <si>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</si>
  <si>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</si>
  <si>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</si>
  <si>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</si>
  <si>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</si>
  <si>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</si>
  <si>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</si>
  <si>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</si>
  <si>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</si>
  <si>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</si>
  <si>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</si>
  <si>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</si>
  <si>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</si>
  <si>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</si>
  <si>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</si>
  <si>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</si>
  <si>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</si>
  <si>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</si>
  <si>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</si>
  <si>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</si>
  <si>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</si>
  <si>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</si>
  <si>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</si>
  <si>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</si>
  <si>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</si>
  <si>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</si>
  <si>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</si>
  <si>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</si>
  <si>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</si>
  <si>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</si>
  <si>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</si>
  <si>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</si>
  <si>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</si>
  <si>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</si>
  <si>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</si>
  <si>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</si>
  <si>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</si>
  <si>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</si>
  <si>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</si>
  <si>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</si>
  <si>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</si>
  <si>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</si>
  <si>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</si>
  <si>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</si>
  <si>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</si>
  <si>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</si>
  <si>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</si>
  <si>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</si>
  <si>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</si>
  <si>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</si>
  <si>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</si>
  <si>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</si>
  <si>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</si>
  <si>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ЗАО "ТД
"Перекресток",
п.Батецкий,
ул.Лужская,
д.30,
магазин
"Пятерочка"</t>
  </si>
  <si>
    <t>магазин
"Кооператор"
п.Батецкий,
ул.Советс-
кая, д.41</t>
  </si>
  <si>
    <t xml:space="preserve">магазин
"Продукты
№ 1",
п.Батецкий,
ул.Первомай-
кая, д.49а 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</si>
  <si>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</si>
  <si>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</si>
  <si>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</si>
  <si>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</si>
  <si>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</si>
  <si>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"Тандер", п.Батецкий, ул.Советская, д.2, магазин "Магнит"</t>
  </si>
  <si>
    <t xml:space="preserve">Результаты мониторинга цен на фиксированный набор товаров в Батецком муниципальном районе по состоянию на 29.04.2016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</si>
</sst>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E18" activePane="bottomRight" state="frozen"/>
      <selection pane="topRight" activeCell="E1" sqref="E1"/>
      <selection pane="bottomLeft" activeCell="A6" sqref="A6"/>
      <selection pane="bottomRight" activeCell="BN42" sqref="BN42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7.140625" style="2" bestFit="1" customWidth="1"/>
    <col min="25" max="25" width="8.7109375" style="2" bestFit="1" customWidth="1"/>
    <col min="26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34" t="s">
        <v>80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44" t="s">
        <v>42</v>
      </c>
      <c r="B3" s="41" t="s">
        <v>50</v>
      </c>
      <c r="C3" s="41" t="s">
        <v>49</v>
      </c>
      <c r="D3" s="41" t="s">
        <v>0</v>
      </c>
      <c r="E3" s="35" t="s">
        <v>1</v>
      </c>
      <c r="F3" s="36"/>
      <c r="G3" s="36"/>
      <c r="H3" s="36"/>
      <c r="I3" s="36"/>
      <c r="J3" s="36"/>
      <c r="K3" s="36"/>
      <c r="L3" s="36"/>
      <c r="M3" s="37"/>
      <c r="N3" s="38" t="s">
        <v>59</v>
      </c>
      <c r="O3" s="38"/>
      <c r="P3" s="38"/>
      <c r="Q3" s="38"/>
      <c r="R3" s="38"/>
      <c r="S3" s="38"/>
      <c r="T3" s="38"/>
      <c r="U3" s="38"/>
      <c r="V3" s="38"/>
      <c r="W3" s="38" t="s">
        <v>2</v>
      </c>
      <c r="X3" s="38"/>
      <c r="Y3" s="38"/>
      <c r="Z3" s="38"/>
      <c r="AA3" s="38"/>
      <c r="AB3" s="38"/>
      <c r="AC3" s="38"/>
      <c r="AD3" s="38"/>
      <c r="AE3" s="38"/>
      <c r="AF3" s="38" t="s">
        <v>3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 t="s">
        <v>44</v>
      </c>
      <c r="AT3" s="38"/>
      <c r="AU3" s="38"/>
      <c r="AV3" s="38"/>
      <c r="AW3" s="38"/>
      <c r="AY3" s="33" t="s">
        <v>61</v>
      </c>
      <c r="AZ3" s="33"/>
      <c r="BA3" s="33"/>
      <c r="BB3" s="33" t="s">
        <v>62</v>
      </c>
      <c r="BC3" s="33"/>
      <c r="BD3" s="33"/>
      <c r="BE3" s="33" t="s">
        <v>63</v>
      </c>
      <c r="BF3" s="32"/>
      <c r="BG3" s="32"/>
      <c r="BH3" s="33" t="s">
        <v>64</v>
      </c>
      <c r="BI3" s="33"/>
      <c r="BJ3" s="33"/>
      <c r="BK3" s="32" t="s">
        <v>65</v>
      </c>
      <c r="BL3" s="32"/>
      <c r="BM3" s="32"/>
      <c r="BN3" s="32" t="s">
        <v>66</v>
      </c>
      <c r="BO3" s="32"/>
    </row>
    <row r="4" spans="1:67" ht="96.75" customHeight="1">
      <c r="A4" s="45"/>
      <c r="B4" s="42"/>
      <c r="C4" s="42"/>
      <c r="D4" s="42"/>
      <c r="E4" s="39" t="s">
        <v>71</v>
      </c>
      <c r="F4" s="39"/>
      <c r="G4" s="40" t="s">
        <v>79</v>
      </c>
      <c r="H4" s="40"/>
      <c r="I4" s="40" t="s">
        <v>41</v>
      </c>
      <c r="J4" s="40"/>
      <c r="K4" s="35" t="s">
        <v>58</v>
      </c>
      <c r="L4" s="36"/>
      <c r="M4" s="37"/>
      <c r="N4" s="39" t="s">
        <v>72</v>
      </c>
      <c r="O4" s="39"/>
      <c r="P4" s="39" t="s">
        <v>73</v>
      </c>
      <c r="Q4" s="39"/>
      <c r="R4" s="39" t="s">
        <v>74</v>
      </c>
      <c r="S4" s="39"/>
      <c r="T4" s="35" t="s">
        <v>58</v>
      </c>
      <c r="U4" s="36"/>
      <c r="V4" s="37"/>
      <c r="W4" s="39" t="s">
        <v>75</v>
      </c>
      <c r="X4" s="39"/>
      <c r="Y4" s="39" t="s">
        <v>76</v>
      </c>
      <c r="Z4" s="39"/>
      <c r="AA4" s="39" t="s">
        <v>77</v>
      </c>
      <c r="AB4" s="39"/>
      <c r="AC4" s="35" t="s">
        <v>58</v>
      </c>
      <c r="AD4" s="36"/>
      <c r="AE4" s="37"/>
      <c r="AF4" s="35"/>
      <c r="AG4" s="37"/>
      <c r="AH4" s="35"/>
      <c r="AI4" s="37"/>
      <c r="AJ4" s="38"/>
      <c r="AK4" s="38"/>
      <c r="AL4" s="38"/>
      <c r="AM4" s="38"/>
      <c r="AN4" s="38"/>
      <c r="AO4" s="38"/>
      <c r="AP4" s="35" t="s">
        <v>58</v>
      </c>
      <c r="AQ4" s="36"/>
      <c r="AR4" s="37"/>
      <c r="AS4" s="39" t="s">
        <v>78</v>
      </c>
      <c r="AT4" s="39"/>
      <c r="AU4" s="35" t="s">
        <v>58</v>
      </c>
      <c r="AV4" s="36"/>
      <c r="AW4" s="37"/>
      <c r="AY4" s="33" t="s">
        <v>67</v>
      </c>
      <c r="AZ4" s="33"/>
      <c r="BA4" s="33" t="s">
        <v>68</v>
      </c>
      <c r="BB4" s="33" t="s">
        <v>67</v>
      </c>
      <c r="BC4" s="33"/>
      <c r="BD4" s="33" t="s">
        <v>68</v>
      </c>
      <c r="BE4" s="33" t="s">
        <v>67</v>
      </c>
      <c r="BF4" s="33"/>
      <c r="BG4" s="33" t="s">
        <v>68</v>
      </c>
      <c r="BH4" s="33" t="s">
        <v>67</v>
      </c>
      <c r="BI4" s="33"/>
      <c r="BJ4" s="33" t="s">
        <v>68</v>
      </c>
      <c r="BK4" s="33" t="s">
        <v>67</v>
      </c>
      <c r="BL4" s="33"/>
      <c r="BM4" s="33" t="s">
        <v>68</v>
      </c>
      <c r="BN4" s="33" t="s">
        <v>67</v>
      </c>
      <c r="BO4" s="33"/>
    </row>
    <row r="5" spans="1:67" ht="38.25">
      <c r="A5" s="46"/>
      <c r="B5" s="43"/>
      <c r="C5" s="43"/>
      <c r="D5" s="42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33"/>
      <c r="BB5" s="13" t="s">
        <v>69</v>
      </c>
      <c r="BC5" s="13" t="s">
        <v>70</v>
      </c>
      <c r="BD5" s="33"/>
      <c r="BE5" s="13" t="s">
        <v>69</v>
      </c>
      <c r="BF5" s="13" t="s">
        <v>70</v>
      </c>
      <c r="BG5" s="33"/>
      <c r="BH5" s="13" t="s">
        <v>69</v>
      </c>
      <c r="BI5" s="13" t="s">
        <v>70</v>
      </c>
      <c r="BJ5" s="33"/>
      <c r="BK5" s="13" t="s">
        <v>69</v>
      </c>
      <c r="BL5" s="13" t="s">
        <v>70</v>
      </c>
      <c r="BM5" s="33"/>
      <c r="BN5" s="13" t="s">
        <v>69</v>
      </c>
      <c r="BO5" s="13" t="s">
        <v>70</v>
      </c>
    </row>
    <row r="6" spans="1:67">
      <c r="A6" s="19">
        <v>42489</v>
      </c>
      <c r="B6" s="11" t="s">
        <v>43</v>
      </c>
      <c r="C6" s="1">
        <v>1</v>
      </c>
      <c r="D6" s="6" t="s">
        <v>5</v>
      </c>
      <c r="E6" s="21">
        <v>25.48</v>
      </c>
      <c r="F6" s="22">
        <v>46.35</v>
      </c>
      <c r="G6" s="31">
        <v>22.7</v>
      </c>
      <c r="H6" s="22">
        <v>35.549999999999997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37.5</v>
      </c>
      <c r="O6" s="22">
        <v>43</v>
      </c>
      <c r="P6" s="21">
        <v>35</v>
      </c>
      <c r="Q6" s="22">
        <v>46</v>
      </c>
      <c r="R6" s="21">
        <v>30</v>
      </c>
      <c r="S6" s="22">
        <v>44</v>
      </c>
      <c r="T6" s="10">
        <v>3</v>
      </c>
      <c r="U6" s="17">
        <f>IF(ISNUMBER(N6),1,0)+IF(ISNUMBER(P6),1,0)+IF(ISNUMBER(R6),1,0)</f>
        <v>3</v>
      </c>
      <c r="V6" s="8">
        <f>U6/T6*100</f>
        <v>100</v>
      </c>
      <c r="W6" s="21">
        <v>27.5</v>
      </c>
      <c r="X6" s="22">
        <v>45</v>
      </c>
      <c r="Y6" s="21">
        <v>31.5</v>
      </c>
      <c r="Z6" s="22">
        <v>36</v>
      </c>
      <c r="AA6" s="21">
        <v>35.5</v>
      </c>
      <c r="AB6" s="22">
        <v>45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24.09</v>
      </c>
      <c r="AZ6" s="14">
        <f>IF(SUM(F6,H6,J6)=0,"",ROUND(AVERAGE(F6,H6,J6),2))</f>
        <v>40.950000000000003</v>
      </c>
      <c r="BA6" s="15">
        <f>M6</f>
        <v>100</v>
      </c>
      <c r="BB6" s="14">
        <f t="shared" ref="BB6:BC21" si="0">IF(SUM(N6,P6,R6)=0,"",ROUND(AVERAGE(N6,P6,R6),2))</f>
        <v>34.17</v>
      </c>
      <c r="BC6" s="14">
        <f t="shared" si="0"/>
        <v>44.33</v>
      </c>
      <c r="BD6" s="15">
        <f>V6</f>
        <v>100</v>
      </c>
      <c r="BE6" s="14">
        <f>IF(SUM(W6,Y6,AA6)=0,"",ROUND(AVERAGE(W6,Y6,AA6),2))</f>
        <v>31.5</v>
      </c>
      <c r="BF6" s="14">
        <f>IF(SUM(X6,Z6,AB6)=0,"",ROUND(AVERAGE(X6,Z6,AB6),2))</f>
        <v>42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29.92</v>
      </c>
      <c r="BO6" s="16">
        <f>ROUND(AVERAGE(AZ6,BC6,BF6,BI6,BL6),2)</f>
        <v>42.43</v>
      </c>
    </row>
    <row r="7" spans="1:67">
      <c r="A7" s="19">
        <v>42489</v>
      </c>
      <c r="B7" s="11" t="s">
        <v>43</v>
      </c>
      <c r="C7" s="1">
        <v>2</v>
      </c>
      <c r="D7" s="6" t="s">
        <v>6</v>
      </c>
      <c r="E7" s="21">
        <v>45.61</v>
      </c>
      <c r="F7" s="22">
        <v>114.44</v>
      </c>
      <c r="G7" s="21">
        <v>51.88</v>
      </c>
      <c r="H7" s="22">
        <v>104.33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75.56</v>
      </c>
      <c r="O7" s="22">
        <v>80</v>
      </c>
      <c r="P7" s="21">
        <v>73.33</v>
      </c>
      <c r="Q7" s="22">
        <v>76.67</v>
      </c>
      <c r="R7" s="21">
        <v>73.33</v>
      </c>
      <c r="S7" s="22">
        <v>76.66</v>
      </c>
      <c r="T7" s="10">
        <v>3</v>
      </c>
      <c r="U7" s="17">
        <f t="shared" ref="U7:U45" si="3">IF(ISNUMBER(N7),1,0)+IF(ISNUMBER(P7),1,0)+IF(ISNUMBER(R7),1,0)</f>
        <v>3</v>
      </c>
      <c r="V7" s="8">
        <f t="shared" ref="V7:V45" si="4">U7/T7*100</f>
        <v>100</v>
      </c>
      <c r="W7" s="21">
        <v>64.44</v>
      </c>
      <c r="X7" s="22">
        <v>91.11</v>
      </c>
      <c r="Y7" s="21">
        <v>57.78</v>
      </c>
      <c r="Z7" s="22">
        <v>87.78</v>
      </c>
      <c r="AA7" s="21">
        <v>53.33</v>
      </c>
      <c r="AB7" s="22">
        <v>61.11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48.75</v>
      </c>
      <c r="AZ7" s="14">
        <f t="shared" si="9"/>
        <v>109.39</v>
      </c>
      <c r="BA7" s="15">
        <f t="shared" ref="BA7:BA45" si="10">M7</f>
        <v>100</v>
      </c>
      <c r="BB7" s="14">
        <f t="shared" si="0"/>
        <v>74.069999999999993</v>
      </c>
      <c r="BC7" s="14">
        <f t="shared" si="0"/>
        <v>77.78</v>
      </c>
      <c r="BD7" s="15">
        <f t="shared" ref="BD7:BD45" si="11">V7</f>
        <v>100</v>
      </c>
      <c r="BE7" s="14">
        <f>IF(SUM(W7,Y7,AA7)=0,"",ROUND(AVERAGE(W7,Y7,AA7),2))</f>
        <v>58.52</v>
      </c>
      <c r="BF7" s="14">
        <f>IF(SUM(X7,Z7,AB7)=0,"",ROUND(AVERAGE(X7,Z7,AB7),2))</f>
        <v>80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60.45</v>
      </c>
      <c r="BO7" s="16">
        <f t="shared" si="18"/>
        <v>89.06</v>
      </c>
    </row>
    <row r="8" spans="1:67">
      <c r="A8" s="19">
        <v>42489</v>
      </c>
      <c r="B8" s="11" t="s">
        <v>43</v>
      </c>
      <c r="C8" s="1">
        <v>3</v>
      </c>
      <c r="D8" s="6" t="s">
        <v>7</v>
      </c>
      <c r="E8" s="21">
        <v>64.28</v>
      </c>
      <c r="F8" s="22">
        <v>131.11000000000001</v>
      </c>
      <c r="G8" s="21">
        <v>60.75</v>
      </c>
      <c r="H8" s="22">
        <v>126.67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75</v>
      </c>
      <c r="O8" s="22">
        <v>83.33</v>
      </c>
      <c r="P8" s="21">
        <v>75</v>
      </c>
      <c r="Q8" s="22">
        <v>83.33</v>
      </c>
      <c r="R8" s="21">
        <v>72</v>
      </c>
      <c r="S8" s="22">
        <v>80</v>
      </c>
      <c r="T8" s="10">
        <v>3</v>
      </c>
      <c r="U8" s="17">
        <f t="shared" si="3"/>
        <v>3</v>
      </c>
      <c r="V8" s="8">
        <f t="shared" si="4"/>
        <v>100</v>
      </c>
      <c r="W8" s="21">
        <v>77.78</v>
      </c>
      <c r="X8" s="22">
        <v>77.78</v>
      </c>
      <c r="Y8" s="21">
        <v>71.11</v>
      </c>
      <c r="Z8" s="22">
        <v>71.11</v>
      </c>
      <c r="AA8" s="21">
        <v>61.11</v>
      </c>
      <c r="AB8" s="22">
        <v>61.11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62.52</v>
      </c>
      <c r="AZ8" s="14">
        <f t="shared" si="9"/>
        <v>128.88999999999999</v>
      </c>
      <c r="BA8" s="15">
        <f t="shared" si="10"/>
        <v>100</v>
      </c>
      <c r="BB8" s="14">
        <f t="shared" si="0"/>
        <v>74</v>
      </c>
      <c r="BC8" s="14">
        <f t="shared" si="0"/>
        <v>82.22</v>
      </c>
      <c r="BD8" s="15">
        <f t="shared" si="11"/>
        <v>100</v>
      </c>
      <c r="BE8" s="14">
        <f t="shared" ref="BE8:BF45" si="19">IF(SUM(W8,Y8,AA8)=0,"",ROUND(AVERAGE(W8,Y8,AA8),2))</f>
        <v>70</v>
      </c>
      <c r="BF8" s="14">
        <f t="shared" si="19"/>
        <v>70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68.84</v>
      </c>
      <c r="BO8" s="16">
        <f t="shared" si="18"/>
        <v>93.7</v>
      </c>
    </row>
    <row r="9" spans="1:67">
      <c r="A9" s="19">
        <v>42489</v>
      </c>
      <c r="B9" s="11" t="s">
        <v>43</v>
      </c>
      <c r="C9" s="1">
        <v>4</v>
      </c>
      <c r="D9" s="6" t="s">
        <v>8</v>
      </c>
      <c r="E9" s="21">
        <v>32.130000000000003</v>
      </c>
      <c r="F9" s="22">
        <v>153.22</v>
      </c>
      <c r="G9" s="21">
        <v>35.56</v>
      </c>
      <c r="H9" s="22">
        <v>170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42</v>
      </c>
      <c r="O9" s="22">
        <v>125</v>
      </c>
      <c r="P9" s="21">
        <v>42</v>
      </c>
      <c r="Q9" s="22">
        <v>111.11</v>
      </c>
      <c r="R9" s="21">
        <v>46</v>
      </c>
      <c r="S9" s="22">
        <v>113.33</v>
      </c>
      <c r="T9" s="10">
        <v>3</v>
      </c>
      <c r="U9" s="17">
        <f t="shared" si="3"/>
        <v>3</v>
      </c>
      <c r="V9" s="8">
        <f t="shared" si="4"/>
        <v>100</v>
      </c>
      <c r="W9" s="21">
        <v>46</v>
      </c>
      <c r="X9" s="22">
        <v>120</v>
      </c>
      <c r="Y9" s="21">
        <v>38</v>
      </c>
      <c r="Z9" s="22">
        <v>112.5</v>
      </c>
      <c r="AA9" s="21">
        <v>36</v>
      </c>
      <c r="AB9" s="22">
        <v>112.5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33.85</v>
      </c>
      <c r="AZ9" s="14">
        <f t="shared" si="9"/>
        <v>161.61000000000001</v>
      </c>
      <c r="BA9" s="15">
        <f t="shared" si="10"/>
        <v>100</v>
      </c>
      <c r="BB9" s="14">
        <f t="shared" si="0"/>
        <v>43.33</v>
      </c>
      <c r="BC9" s="14">
        <f t="shared" si="0"/>
        <v>116.48</v>
      </c>
      <c r="BD9" s="15">
        <f t="shared" si="11"/>
        <v>100</v>
      </c>
      <c r="BE9" s="14">
        <f t="shared" si="19"/>
        <v>40</v>
      </c>
      <c r="BF9" s="14">
        <f t="shared" si="19"/>
        <v>115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39.06</v>
      </c>
      <c r="BO9" s="16">
        <f t="shared" si="18"/>
        <v>131.03</v>
      </c>
    </row>
    <row r="10" spans="1:67">
      <c r="A10" s="19">
        <v>42489</v>
      </c>
      <c r="B10" s="11" t="s">
        <v>43</v>
      </c>
      <c r="C10" s="1">
        <v>5</v>
      </c>
      <c r="D10" s="6" t="s">
        <v>9</v>
      </c>
      <c r="E10" s="21">
        <v>74.83</v>
      </c>
      <c r="F10" s="22">
        <v>123</v>
      </c>
      <c r="G10" s="21">
        <v>68</v>
      </c>
      <c r="H10" s="22">
        <v>109.9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94.44</v>
      </c>
      <c r="O10" s="22">
        <v>121.11</v>
      </c>
      <c r="P10" s="21">
        <v>94.44</v>
      </c>
      <c r="Q10" s="22">
        <v>121.11</v>
      </c>
      <c r="R10" s="21">
        <v>94.44</v>
      </c>
      <c r="S10" s="22">
        <v>104.44</v>
      </c>
      <c r="T10" s="10">
        <v>3</v>
      </c>
      <c r="U10" s="17">
        <f t="shared" si="3"/>
        <v>3</v>
      </c>
      <c r="V10" s="8">
        <f t="shared" si="4"/>
        <v>100</v>
      </c>
      <c r="W10" s="21">
        <v>82</v>
      </c>
      <c r="X10" s="22">
        <v>100</v>
      </c>
      <c r="Y10" s="21">
        <v>86.67</v>
      </c>
      <c r="Z10" s="22">
        <v>113.33</v>
      </c>
      <c r="AA10" s="21">
        <v>94.44</v>
      </c>
      <c r="AB10" s="22">
        <v>110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71.42</v>
      </c>
      <c r="AZ10" s="14">
        <f t="shared" si="9"/>
        <v>116.45</v>
      </c>
      <c r="BA10" s="15">
        <f t="shared" si="10"/>
        <v>100</v>
      </c>
      <c r="BB10" s="14">
        <f t="shared" si="0"/>
        <v>94.44</v>
      </c>
      <c r="BC10" s="14">
        <f t="shared" si="0"/>
        <v>115.55</v>
      </c>
      <c r="BD10" s="15">
        <f t="shared" si="11"/>
        <v>100</v>
      </c>
      <c r="BE10" s="14">
        <f t="shared" si="19"/>
        <v>87.7</v>
      </c>
      <c r="BF10" s="14">
        <f t="shared" si="19"/>
        <v>107.78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84.52</v>
      </c>
      <c r="BO10" s="16">
        <f t="shared" si="18"/>
        <v>113.26</v>
      </c>
    </row>
    <row r="11" spans="1:67">
      <c r="A11" s="19">
        <v>42489</v>
      </c>
      <c r="B11" s="11" t="s">
        <v>43</v>
      </c>
      <c r="C11" s="1">
        <v>6</v>
      </c>
      <c r="D11" s="6" t="s">
        <v>10</v>
      </c>
      <c r="E11" s="21">
        <v>49.95</v>
      </c>
      <c r="F11" s="22">
        <v>49.95</v>
      </c>
      <c r="G11" s="21">
        <v>48.8</v>
      </c>
      <c r="H11" s="22">
        <v>48.8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54</v>
      </c>
      <c r="O11" s="22">
        <v>54</v>
      </c>
      <c r="P11" s="21">
        <v>55</v>
      </c>
      <c r="Q11" s="22">
        <v>55</v>
      </c>
      <c r="R11" s="21">
        <v>59</v>
      </c>
      <c r="S11" s="22">
        <v>59</v>
      </c>
      <c r="T11" s="10">
        <v>3</v>
      </c>
      <c r="U11" s="17">
        <f t="shared" si="3"/>
        <v>3</v>
      </c>
      <c r="V11" s="8">
        <f t="shared" si="4"/>
        <v>100</v>
      </c>
      <c r="W11" s="21">
        <v>55</v>
      </c>
      <c r="X11" s="22">
        <v>55</v>
      </c>
      <c r="Y11" s="21">
        <v>55</v>
      </c>
      <c r="Z11" s="22">
        <v>55</v>
      </c>
      <c r="AA11" s="21">
        <v>54</v>
      </c>
      <c r="AB11" s="22">
        <v>54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49.38</v>
      </c>
      <c r="AZ11" s="14">
        <f t="shared" si="9"/>
        <v>49.38</v>
      </c>
      <c r="BA11" s="15">
        <f t="shared" si="10"/>
        <v>100</v>
      </c>
      <c r="BB11" s="14">
        <f t="shared" si="0"/>
        <v>56</v>
      </c>
      <c r="BC11" s="14">
        <f t="shared" si="0"/>
        <v>56</v>
      </c>
      <c r="BD11" s="15">
        <f t="shared" si="11"/>
        <v>100</v>
      </c>
      <c r="BE11" s="14">
        <f t="shared" si="19"/>
        <v>54.67</v>
      </c>
      <c r="BF11" s="14">
        <f t="shared" si="19"/>
        <v>54.67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53.35</v>
      </c>
      <c r="BO11" s="16">
        <f t="shared" si="18"/>
        <v>53.35</v>
      </c>
    </row>
    <row r="12" spans="1:67">
      <c r="A12" s="19">
        <v>42489</v>
      </c>
      <c r="B12" s="11" t="s">
        <v>43</v>
      </c>
      <c r="C12" s="1">
        <v>7</v>
      </c>
      <c r="D12" s="6" t="s">
        <v>47</v>
      </c>
      <c r="E12" s="21">
        <v>7.65</v>
      </c>
      <c r="F12" s="22">
        <v>14.35</v>
      </c>
      <c r="G12" s="21">
        <v>7</v>
      </c>
      <c r="H12" s="22">
        <v>11.4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16</v>
      </c>
      <c r="O12" s="22">
        <v>21</v>
      </c>
      <c r="P12" s="21">
        <v>16</v>
      </c>
      <c r="Q12" s="22">
        <v>21</v>
      </c>
      <c r="R12" s="21">
        <v>16</v>
      </c>
      <c r="S12" s="22">
        <v>21</v>
      </c>
      <c r="T12" s="10">
        <v>3</v>
      </c>
      <c r="U12" s="17">
        <f t="shared" si="3"/>
        <v>3</v>
      </c>
      <c r="V12" s="8">
        <f t="shared" si="4"/>
        <v>100</v>
      </c>
      <c r="W12" s="21">
        <v>20</v>
      </c>
      <c r="X12" s="22">
        <v>20</v>
      </c>
      <c r="Y12" s="21">
        <v>15</v>
      </c>
      <c r="Z12" s="22">
        <v>17</v>
      </c>
      <c r="AA12" s="21">
        <v>15</v>
      </c>
      <c r="AB12" s="22">
        <v>20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7.33</v>
      </c>
      <c r="AZ12" s="14">
        <f t="shared" si="9"/>
        <v>12.88</v>
      </c>
      <c r="BA12" s="15">
        <f t="shared" si="10"/>
        <v>100</v>
      </c>
      <c r="BB12" s="14">
        <f t="shared" si="0"/>
        <v>16</v>
      </c>
      <c r="BC12" s="14">
        <f t="shared" si="0"/>
        <v>21</v>
      </c>
      <c r="BD12" s="15">
        <f t="shared" si="11"/>
        <v>100</v>
      </c>
      <c r="BE12" s="14">
        <f t="shared" si="19"/>
        <v>16.670000000000002</v>
      </c>
      <c r="BF12" s="14">
        <f t="shared" si="19"/>
        <v>19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13.33</v>
      </c>
      <c r="BO12" s="16">
        <f t="shared" si="18"/>
        <v>17.63</v>
      </c>
    </row>
    <row r="13" spans="1:67">
      <c r="A13" s="19">
        <v>42489</v>
      </c>
      <c r="B13" s="11" t="s">
        <v>43</v>
      </c>
      <c r="C13" s="1">
        <v>8</v>
      </c>
      <c r="D13" s="6" t="s">
        <v>11</v>
      </c>
      <c r="E13" s="21">
        <v>199.5</v>
      </c>
      <c r="F13" s="22">
        <v>1010</v>
      </c>
      <c r="G13" s="21">
        <v>156</v>
      </c>
      <c r="H13" s="22">
        <v>950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500</v>
      </c>
      <c r="O13" s="22">
        <v>790</v>
      </c>
      <c r="P13" s="21">
        <v>450</v>
      </c>
      <c r="Q13" s="22">
        <v>550</v>
      </c>
      <c r="R13" s="21">
        <v>500</v>
      </c>
      <c r="S13" s="22">
        <v>700</v>
      </c>
      <c r="T13" s="10">
        <v>3</v>
      </c>
      <c r="U13" s="17">
        <f t="shared" si="3"/>
        <v>3</v>
      </c>
      <c r="V13" s="8">
        <f t="shared" si="4"/>
        <v>100</v>
      </c>
      <c r="W13" s="21">
        <v>360</v>
      </c>
      <c r="X13" s="22">
        <v>900</v>
      </c>
      <c r="Y13" s="21">
        <v>180</v>
      </c>
      <c r="Z13" s="22">
        <v>990</v>
      </c>
      <c r="AA13" s="21">
        <v>380</v>
      </c>
      <c r="AB13" s="22">
        <v>890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177.75</v>
      </c>
      <c r="AZ13" s="14">
        <f t="shared" si="9"/>
        <v>980</v>
      </c>
      <c r="BA13" s="15">
        <f t="shared" si="10"/>
        <v>100</v>
      </c>
      <c r="BB13" s="14">
        <f t="shared" si="0"/>
        <v>483.33</v>
      </c>
      <c r="BC13" s="14">
        <f t="shared" si="0"/>
        <v>680</v>
      </c>
      <c r="BD13" s="15">
        <f t="shared" si="11"/>
        <v>100</v>
      </c>
      <c r="BE13" s="14">
        <f t="shared" si="19"/>
        <v>306.67</v>
      </c>
      <c r="BF13" s="14">
        <f t="shared" si="19"/>
        <v>926.67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322.58</v>
      </c>
      <c r="BO13" s="16">
        <f t="shared" si="18"/>
        <v>862.22</v>
      </c>
    </row>
    <row r="14" spans="1:67">
      <c r="A14" s="19">
        <v>42489</v>
      </c>
      <c r="B14" s="11" t="s">
        <v>43</v>
      </c>
      <c r="C14" s="1">
        <v>9</v>
      </c>
      <c r="D14" s="6" t="s">
        <v>12</v>
      </c>
      <c r="E14" s="21">
        <v>40</v>
      </c>
      <c r="F14" s="22">
        <v>65.95</v>
      </c>
      <c r="G14" s="21">
        <v>37.5</v>
      </c>
      <c r="H14" s="22">
        <v>63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79</v>
      </c>
      <c r="O14" s="22">
        <v>79</v>
      </c>
      <c r="P14" s="21" t="s">
        <v>60</v>
      </c>
      <c r="Q14" s="22" t="s">
        <v>60</v>
      </c>
      <c r="R14" s="21">
        <v>72</v>
      </c>
      <c r="S14" s="22">
        <v>72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54</v>
      </c>
      <c r="X14" s="22">
        <v>54</v>
      </c>
      <c r="Y14" s="21" t="s">
        <v>60</v>
      </c>
      <c r="Z14" s="22" t="s">
        <v>60</v>
      </c>
      <c r="AA14" s="21" t="s">
        <v>60</v>
      </c>
      <c r="AB14" s="22" t="s">
        <v>60</v>
      </c>
      <c r="AC14" s="10">
        <v>3</v>
      </c>
      <c r="AD14" s="17">
        <f t="shared" si="5"/>
        <v>1</v>
      </c>
      <c r="AE14" s="8">
        <f t="shared" si="6"/>
        <v>33.333333333333329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38.75</v>
      </c>
      <c r="AZ14" s="14">
        <f t="shared" si="9"/>
        <v>64.48</v>
      </c>
      <c r="BA14" s="15">
        <f t="shared" si="10"/>
        <v>100</v>
      </c>
      <c r="BB14" s="14">
        <f t="shared" si="0"/>
        <v>75.5</v>
      </c>
      <c r="BC14" s="14">
        <f t="shared" si="0"/>
        <v>75.5</v>
      </c>
      <c r="BD14" s="15">
        <f t="shared" si="11"/>
        <v>66.666666666666657</v>
      </c>
      <c r="BE14" s="14">
        <f t="shared" si="19"/>
        <v>54</v>
      </c>
      <c r="BF14" s="14">
        <f t="shared" si="19"/>
        <v>54</v>
      </c>
      <c r="BG14" s="15">
        <f t="shared" si="12"/>
        <v>33.333333333333329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56.08</v>
      </c>
      <c r="BO14" s="16">
        <f t="shared" si="18"/>
        <v>64.66</v>
      </c>
    </row>
    <row r="15" spans="1:67">
      <c r="A15" s="19">
        <v>42489</v>
      </c>
      <c r="B15" s="11" t="s">
        <v>43</v>
      </c>
      <c r="C15" s="1">
        <v>10</v>
      </c>
      <c r="D15" s="6" t="s">
        <v>13</v>
      </c>
      <c r="E15" s="21">
        <v>109.88</v>
      </c>
      <c r="F15" s="22">
        <v>420</v>
      </c>
      <c r="G15" s="21">
        <v>133</v>
      </c>
      <c r="H15" s="22">
        <v>361.4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195</v>
      </c>
      <c r="O15" s="22">
        <v>338</v>
      </c>
      <c r="P15" s="21">
        <v>195</v>
      </c>
      <c r="Q15" s="22">
        <v>355</v>
      </c>
      <c r="R15" s="21">
        <v>195</v>
      </c>
      <c r="S15" s="22">
        <v>355</v>
      </c>
      <c r="T15" s="10">
        <v>3</v>
      </c>
      <c r="U15" s="17">
        <f t="shared" si="3"/>
        <v>3</v>
      </c>
      <c r="V15" s="8">
        <f t="shared" si="4"/>
        <v>100</v>
      </c>
      <c r="W15" s="21">
        <v>180</v>
      </c>
      <c r="X15" s="22">
        <v>360</v>
      </c>
      <c r="Y15" s="21">
        <v>180</v>
      </c>
      <c r="Z15" s="22">
        <v>334</v>
      </c>
      <c r="AA15" s="21">
        <v>150</v>
      </c>
      <c r="AB15" s="22">
        <v>386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121.44</v>
      </c>
      <c r="AZ15" s="14">
        <f t="shared" si="9"/>
        <v>390.7</v>
      </c>
      <c r="BA15" s="15">
        <f t="shared" si="10"/>
        <v>100</v>
      </c>
      <c r="BB15" s="14">
        <f t="shared" si="0"/>
        <v>195</v>
      </c>
      <c r="BC15" s="14">
        <f t="shared" si="0"/>
        <v>349.33</v>
      </c>
      <c r="BD15" s="15">
        <f t="shared" si="11"/>
        <v>100</v>
      </c>
      <c r="BE15" s="14">
        <f t="shared" si="19"/>
        <v>170</v>
      </c>
      <c r="BF15" s="14">
        <f t="shared" si="19"/>
        <v>360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162.15</v>
      </c>
      <c r="BO15" s="16">
        <f t="shared" si="18"/>
        <v>366.68</v>
      </c>
    </row>
    <row r="16" spans="1:67">
      <c r="A16" s="19">
        <v>42489</v>
      </c>
      <c r="B16" s="11" t="s">
        <v>43</v>
      </c>
      <c r="C16" s="1">
        <v>11</v>
      </c>
      <c r="D16" s="6" t="s">
        <v>14</v>
      </c>
      <c r="E16" s="21">
        <v>204.88</v>
      </c>
      <c r="F16" s="22">
        <v>567.16</v>
      </c>
      <c r="G16" s="21">
        <v>151.43</v>
      </c>
      <c r="H16" s="22">
        <v>545.24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280</v>
      </c>
      <c r="O16" s="22">
        <v>405</v>
      </c>
      <c r="P16" s="21">
        <v>230</v>
      </c>
      <c r="Q16" s="22">
        <v>360</v>
      </c>
      <c r="R16" s="21">
        <v>270</v>
      </c>
      <c r="S16" s="22">
        <v>360</v>
      </c>
      <c r="T16" s="10">
        <v>3</v>
      </c>
      <c r="U16" s="17">
        <f t="shared" si="3"/>
        <v>3</v>
      </c>
      <c r="V16" s="8">
        <f t="shared" si="4"/>
        <v>100</v>
      </c>
      <c r="W16" s="21">
        <v>340</v>
      </c>
      <c r="X16" s="22">
        <v>490</v>
      </c>
      <c r="Y16" s="21">
        <v>177</v>
      </c>
      <c r="Z16" s="22">
        <v>326</v>
      </c>
      <c r="AA16" s="21">
        <v>224</v>
      </c>
      <c r="AB16" s="22">
        <v>340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178.16</v>
      </c>
      <c r="AZ16" s="14">
        <f t="shared" si="9"/>
        <v>556.20000000000005</v>
      </c>
      <c r="BA16" s="15">
        <f t="shared" si="10"/>
        <v>100</v>
      </c>
      <c r="BB16" s="14">
        <f t="shared" si="0"/>
        <v>260</v>
      </c>
      <c r="BC16" s="14">
        <f t="shared" si="0"/>
        <v>375</v>
      </c>
      <c r="BD16" s="15">
        <f t="shared" si="11"/>
        <v>100</v>
      </c>
      <c r="BE16" s="14">
        <f t="shared" si="19"/>
        <v>247</v>
      </c>
      <c r="BF16" s="14">
        <f t="shared" si="19"/>
        <v>385.33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228.39</v>
      </c>
      <c r="BO16" s="16">
        <f t="shared" si="18"/>
        <v>438.84</v>
      </c>
    </row>
    <row r="17" spans="1:67">
      <c r="A17" s="19">
        <v>42489</v>
      </c>
      <c r="B17" s="11" t="s">
        <v>43</v>
      </c>
      <c r="C17" s="1">
        <v>12</v>
      </c>
      <c r="D17" s="6" t="s">
        <v>15</v>
      </c>
      <c r="E17" s="21">
        <v>600</v>
      </c>
      <c r="F17" s="22">
        <v>890</v>
      </c>
      <c r="G17" s="21">
        <v>579.9</v>
      </c>
      <c r="H17" s="22">
        <v>1099.9000000000001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495</v>
      </c>
      <c r="O17" s="22">
        <v>810</v>
      </c>
      <c r="P17" s="21" t="s">
        <v>60</v>
      </c>
      <c r="Q17" s="22" t="s">
        <v>60</v>
      </c>
      <c r="R17" s="21">
        <v>499</v>
      </c>
      <c r="S17" s="22">
        <v>660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600</v>
      </c>
      <c r="X17" s="22">
        <v>600</v>
      </c>
      <c r="Y17" s="21">
        <v>575</v>
      </c>
      <c r="Z17" s="22">
        <v>686</v>
      </c>
      <c r="AA17" s="21">
        <v>525</v>
      </c>
      <c r="AB17" s="22">
        <v>677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589.95000000000005</v>
      </c>
      <c r="AZ17" s="14">
        <f t="shared" si="9"/>
        <v>994.95</v>
      </c>
      <c r="BA17" s="15">
        <f t="shared" si="10"/>
        <v>100</v>
      </c>
      <c r="BB17" s="14">
        <f t="shared" si="0"/>
        <v>497</v>
      </c>
      <c r="BC17" s="14">
        <f t="shared" si="0"/>
        <v>735</v>
      </c>
      <c r="BD17" s="15">
        <f t="shared" si="11"/>
        <v>66.666666666666657</v>
      </c>
      <c r="BE17" s="14">
        <f t="shared" si="19"/>
        <v>566.66999999999996</v>
      </c>
      <c r="BF17" s="14">
        <f t="shared" si="19"/>
        <v>654.33000000000004</v>
      </c>
      <c r="BG17" s="15">
        <f t="shared" si="12"/>
        <v>100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551.21</v>
      </c>
      <c r="BO17" s="16">
        <f t="shared" si="18"/>
        <v>794.76</v>
      </c>
    </row>
    <row r="18" spans="1:67">
      <c r="A18" s="19">
        <v>42489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>
        <v>270</v>
      </c>
      <c r="O18" s="22">
        <v>270</v>
      </c>
      <c r="P18" s="21" t="s">
        <v>60</v>
      </c>
      <c r="Q18" s="22" t="s">
        <v>60</v>
      </c>
      <c r="R18" s="21" t="s">
        <v>60</v>
      </c>
      <c r="S18" s="22" t="s">
        <v>60</v>
      </c>
      <c r="T18" s="10">
        <v>3</v>
      </c>
      <c r="U18" s="17">
        <f t="shared" si="3"/>
        <v>1</v>
      </c>
      <c r="V18" s="8">
        <f t="shared" si="4"/>
        <v>33.333333333333329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>
        <f t="shared" si="0"/>
        <v>270</v>
      </c>
      <c r="BC18" s="14">
        <f t="shared" si="0"/>
        <v>270</v>
      </c>
      <c r="BD18" s="15">
        <f t="shared" si="11"/>
        <v>33.333333333333329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>
        <f t="shared" si="18"/>
        <v>270</v>
      </c>
      <c r="BO18" s="16">
        <f t="shared" si="18"/>
        <v>270</v>
      </c>
    </row>
    <row r="19" spans="1:67">
      <c r="A19" s="19">
        <v>42489</v>
      </c>
      <c r="B19" s="11" t="s">
        <v>43</v>
      </c>
      <c r="C19" s="1">
        <v>14</v>
      </c>
      <c r="D19" s="6" t="s">
        <v>17</v>
      </c>
      <c r="E19" s="21">
        <v>295</v>
      </c>
      <c r="F19" s="22">
        <v>300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1</v>
      </c>
      <c r="M19" s="8">
        <f t="shared" si="2"/>
        <v>50</v>
      </c>
      <c r="N19" s="21">
        <v>209</v>
      </c>
      <c r="O19" s="22">
        <v>265</v>
      </c>
      <c r="P19" s="21">
        <v>220</v>
      </c>
      <c r="Q19" s="22">
        <v>270</v>
      </c>
      <c r="R19" s="21">
        <v>209</v>
      </c>
      <c r="S19" s="22">
        <v>270</v>
      </c>
      <c r="T19" s="10">
        <v>3</v>
      </c>
      <c r="U19" s="17">
        <f t="shared" si="3"/>
        <v>3</v>
      </c>
      <c r="V19" s="8">
        <f t="shared" si="4"/>
        <v>100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>
        <v>276</v>
      </c>
      <c r="AB19" s="22">
        <v>276</v>
      </c>
      <c r="AC19" s="10">
        <v>3</v>
      </c>
      <c r="AD19" s="17">
        <f t="shared" si="5"/>
        <v>1</v>
      </c>
      <c r="AE19" s="8">
        <f t="shared" si="6"/>
        <v>33.333333333333329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>
        <f t="shared" si="9"/>
        <v>295</v>
      </c>
      <c r="AZ19" s="14">
        <f t="shared" si="9"/>
        <v>300</v>
      </c>
      <c r="BA19" s="15">
        <f t="shared" si="10"/>
        <v>50</v>
      </c>
      <c r="BB19" s="14">
        <f t="shared" si="0"/>
        <v>212.67</v>
      </c>
      <c r="BC19" s="14">
        <f t="shared" si="0"/>
        <v>268.33</v>
      </c>
      <c r="BD19" s="15">
        <f t="shared" si="11"/>
        <v>100</v>
      </c>
      <c r="BE19" s="14">
        <f t="shared" si="19"/>
        <v>276</v>
      </c>
      <c r="BF19" s="14">
        <f t="shared" si="19"/>
        <v>276</v>
      </c>
      <c r="BG19" s="15">
        <f t="shared" si="12"/>
        <v>33.333333333333329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249.67</v>
      </c>
      <c r="BO19" s="16">
        <f t="shared" si="18"/>
        <v>269.83</v>
      </c>
    </row>
    <row r="20" spans="1:67">
      <c r="A20" s="19">
        <v>42489</v>
      </c>
      <c r="B20" s="11" t="s">
        <v>43</v>
      </c>
      <c r="C20" s="1">
        <v>15</v>
      </c>
      <c r="D20" s="6" t="s">
        <v>18</v>
      </c>
      <c r="E20" s="21">
        <v>89.9</v>
      </c>
      <c r="F20" s="22">
        <v>133</v>
      </c>
      <c r="G20" s="21">
        <v>99.9</v>
      </c>
      <c r="H20" s="22">
        <v>107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125</v>
      </c>
      <c r="O20" s="22">
        <v>125</v>
      </c>
      <c r="P20" s="21">
        <v>129</v>
      </c>
      <c r="Q20" s="22">
        <v>129</v>
      </c>
      <c r="R20" s="21">
        <v>129</v>
      </c>
      <c r="S20" s="22">
        <v>129</v>
      </c>
      <c r="T20" s="10">
        <v>3</v>
      </c>
      <c r="U20" s="17">
        <f t="shared" si="3"/>
        <v>3</v>
      </c>
      <c r="V20" s="8">
        <f t="shared" si="4"/>
        <v>100</v>
      </c>
      <c r="W20" s="21">
        <v>130</v>
      </c>
      <c r="X20" s="22">
        <v>130</v>
      </c>
      <c r="Y20" s="21">
        <v>135</v>
      </c>
      <c r="Z20" s="22">
        <v>135</v>
      </c>
      <c r="AA20" s="21">
        <v>122</v>
      </c>
      <c r="AB20" s="22">
        <v>122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94.9</v>
      </c>
      <c r="AZ20" s="14">
        <f t="shared" si="9"/>
        <v>120</v>
      </c>
      <c r="BA20" s="15">
        <f t="shared" si="10"/>
        <v>100</v>
      </c>
      <c r="BB20" s="14">
        <f t="shared" si="0"/>
        <v>127.67</v>
      </c>
      <c r="BC20" s="14">
        <f t="shared" si="0"/>
        <v>127.67</v>
      </c>
      <c r="BD20" s="15">
        <f t="shared" si="11"/>
        <v>100</v>
      </c>
      <c r="BE20" s="14">
        <f t="shared" si="19"/>
        <v>129</v>
      </c>
      <c r="BF20" s="14">
        <f t="shared" si="19"/>
        <v>129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117.19</v>
      </c>
      <c r="BO20" s="16">
        <f t="shared" si="18"/>
        <v>125.56</v>
      </c>
    </row>
    <row r="21" spans="1:67">
      <c r="A21" s="19">
        <v>42489</v>
      </c>
      <c r="B21" s="11" t="s">
        <v>43</v>
      </c>
      <c r="C21" s="1">
        <v>16</v>
      </c>
      <c r="D21" s="6" t="s">
        <v>19</v>
      </c>
      <c r="E21" s="21">
        <v>71.150000000000006</v>
      </c>
      <c r="F21" s="22">
        <v>205</v>
      </c>
      <c r="G21" s="21">
        <v>60.4</v>
      </c>
      <c r="H21" s="22">
        <v>139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69</v>
      </c>
      <c r="O21" s="22">
        <v>120</v>
      </c>
      <c r="P21" s="21">
        <v>69</v>
      </c>
      <c r="Q21" s="22">
        <v>120</v>
      </c>
      <c r="R21" s="21">
        <v>87</v>
      </c>
      <c r="S21" s="22">
        <v>120</v>
      </c>
      <c r="T21" s="10">
        <v>3</v>
      </c>
      <c r="U21" s="17">
        <f t="shared" si="3"/>
        <v>3</v>
      </c>
      <c r="V21" s="8">
        <f t="shared" si="4"/>
        <v>100</v>
      </c>
      <c r="W21" s="21">
        <v>60</v>
      </c>
      <c r="X21" s="22">
        <v>60</v>
      </c>
      <c r="Y21" s="21">
        <v>56</v>
      </c>
      <c r="Z21" s="22">
        <v>127</v>
      </c>
      <c r="AA21" s="21">
        <v>55</v>
      </c>
      <c r="AB21" s="22">
        <v>97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65.78</v>
      </c>
      <c r="AZ21" s="14">
        <f t="shared" si="9"/>
        <v>172</v>
      </c>
      <c r="BA21" s="15">
        <f t="shared" si="10"/>
        <v>100</v>
      </c>
      <c r="BB21" s="14">
        <f t="shared" si="0"/>
        <v>75</v>
      </c>
      <c r="BC21" s="14">
        <f t="shared" si="0"/>
        <v>120</v>
      </c>
      <c r="BD21" s="15">
        <f t="shared" si="11"/>
        <v>100</v>
      </c>
      <c r="BE21" s="14">
        <f t="shared" si="19"/>
        <v>57</v>
      </c>
      <c r="BF21" s="14">
        <f t="shared" si="19"/>
        <v>94.67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65.930000000000007</v>
      </c>
      <c r="BO21" s="16">
        <f t="shared" si="18"/>
        <v>128.88999999999999</v>
      </c>
    </row>
    <row r="22" spans="1:67">
      <c r="A22" s="19">
        <v>42489</v>
      </c>
      <c r="B22" s="11" t="s">
        <v>43</v>
      </c>
      <c r="C22" s="1">
        <v>17</v>
      </c>
      <c r="D22" s="6" t="s">
        <v>20</v>
      </c>
      <c r="E22" s="21">
        <v>195</v>
      </c>
      <c r="F22" s="22">
        <v>349</v>
      </c>
      <c r="G22" s="21" t="s">
        <v>60</v>
      </c>
      <c r="H22" s="22" t="s">
        <v>60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364</v>
      </c>
      <c r="P22" s="21" t="s">
        <v>60</v>
      </c>
      <c r="Q22" s="22" t="s">
        <v>60</v>
      </c>
      <c r="R22" s="21">
        <v>195</v>
      </c>
      <c r="S22" s="22">
        <v>306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>
        <v>240</v>
      </c>
      <c r="Z22" s="22">
        <v>408</v>
      </c>
      <c r="AA22" s="21">
        <v>168</v>
      </c>
      <c r="AB22" s="22">
        <v>432</v>
      </c>
      <c r="AC22" s="10">
        <v>3</v>
      </c>
      <c r="AD22" s="17">
        <f t="shared" si="5"/>
        <v>2</v>
      </c>
      <c r="AE22" s="8">
        <f t="shared" si="6"/>
        <v>66.666666666666657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195</v>
      </c>
      <c r="AZ22" s="14">
        <f t="shared" si="9"/>
        <v>349</v>
      </c>
      <c r="BA22" s="15">
        <f t="shared" si="10"/>
        <v>50</v>
      </c>
      <c r="BB22" s="14">
        <f t="shared" ref="BB22:BC45" si="20">IF(SUM(N22,P22,R22)=0,"",ROUND(AVERAGE(N22,P22,R22),2))</f>
        <v>188.5</v>
      </c>
      <c r="BC22" s="14">
        <f t="shared" si="20"/>
        <v>335</v>
      </c>
      <c r="BD22" s="15">
        <f t="shared" si="11"/>
        <v>66.666666666666657</v>
      </c>
      <c r="BE22" s="14">
        <f t="shared" si="19"/>
        <v>204</v>
      </c>
      <c r="BF22" s="14">
        <f t="shared" si="19"/>
        <v>420</v>
      </c>
      <c r="BG22" s="15">
        <f t="shared" si="12"/>
        <v>66.666666666666657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195.83</v>
      </c>
      <c r="BO22" s="16">
        <f t="shared" si="18"/>
        <v>368</v>
      </c>
    </row>
    <row r="23" spans="1:67">
      <c r="A23" s="19">
        <v>42489</v>
      </c>
      <c r="B23" s="11" t="s">
        <v>43</v>
      </c>
      <c r="C23" s="1">
        <v>18</v>
      </c>
      <c r="D23" s="6" t="s">
        <v>21</v>
      </c>
      <c r="E23" s="21">
        <v>178</v>
      </c>
      <c r="F23" s="22">
        <v>189.23</v>
      </c>
      <c r="G23" s="21" t="s">
        <v>60</v>
      </c>
      <c r="H23" s="22" t="s">
        <v>60</v>
      </c>
      <c r="I23" s="25"/>
      <c r="J23" s="26"/>
      <c r="K23" s="10">
        <v>2</v>
      </c>
      <c r="L23" s="17">
        <f t="shared" si="1"/>
        <v>1</v>
      </c>
      <c r="M23" s="8">
        <f t="shared" si="2"/>
        <v>50</v>
      </c>
      <c r="N23" s="21">
        <v>190</v>
      </c>
      <c r="O23" s="22">
        <v>190</v>
      </c>
      <c r="P23" s="21" t="s">
        <v>60</v>
      </c>
      <c r="Q23" s="22" t="s">
        <v>60</v>
      </c>
      <c r="R23" s="21">
        <v>190</v>
      </c>
      <c r="S23" s="22">
        <v>190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200</v>
      </c>
      <c r="X23" s="22">
        <v>200</v>
      </c>
      <c r="Y23" s="21">
        <v>186</v>
      </c>
      <c r="Z23" s="22">
        <v>186</v>
      </c>
      <c r="AA23" s="21">
        <v>186</v>
      </c>
      <c r="AB23" s="22">
        <v>186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178</v>
      </c>
      <c r="AZ23" s="14">
        <f t="shared" si="9"/>
        <v>189.23</v>
      </c>
      <c r="BA23" s="15">
        <f t="shared" si="10"/>
        <v>50</v>
      </c>
      <c r="BB23" s="14">
        <f t="shared" si="20"/>
        <v>190</v>
      </c>
      <c r="BC23" s="14">
        <f t="shared" si="20"/>
        <v>190</v>
      </c>
      <c r="BD23" s="15">
        <f t="shared" si="11"/>
        <v>66.666666666666657</v>
      </c>
      <c r="BE23" s="14">
        <f t="shared" si="19"/>
        <v>190.67</v>
      </c>
      <c r="BF23" s="14">
        <f t="shared" si="19"/>
        <v>190.67</v>
      </c>
      <c r="BG23" s="15">
        <f t="shared" si="12"/>
        <v>100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186.22</v>
      </c>
      <c r="BO23" s="16">
        <f t="shared" si="18"/>
        <v>189.97</v>
      </c>
    </row>
    <row r="24" spans="1:67">
      <c r="A24" s="19">
        <v>42489</v>
      </c>
      <c r="B24" s="11" t="s">
        <v>43</v>
      </c>
      <c r="C24" s="1">
        <v>19</v>
      </c>
      <c r="D24" s="6" t="s">
        <v>22</v>
      </c>
      <c r="E24" s="21">
        <v>17.05</v>
      </c>
      <c r="F24" s="22">
        <v>145</v>
      </c>
      <c r="G24" s="21">
        <v>16.600000000000001</v>
      </c>
      <c r="H24" s="22">
        <v>72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29.5</v>
      </c>
      <c r="O24" s="22">
        <v>66</v>
      </c>
      <c r="P24" s="21">
        <v>26</v>
      </c>
      <c r="Q24" s="22">
        <v>54</v>
      </c>
      <c r="R24" s="21">
        <v>29.5</v>
      </c>
      <c r="S24" s="22">
        <v>60</v>
      </c>
      <c r="T24" s="10">
        <v>3</v>
      </c>
      <c r="U24" s="17">
        <f t="shared" si="3"/>
        <v>3</v>
      </c>
      <c r="V24" s="8">
        <f t="shared" si="4"/>
        <v>100</v>
      </c>
      <c r="W24" s="21">
        <v>20</v>
      </c>
      <c r="X24" s="22">
        <v>50</v>
      </c>
      <c r="Y24" s="21">
        <v>31</v>
      </c>
      <c r="Z24" s="22">
        <v>66</v>
      </c>
      <c r="AA24" s="21">
        <v>23</v>
      </c>
      <c r="AB24" s="22">
        <v>63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16.829999999999998</v>
      </c>
      <c r="AZ24" s="14">
        <f t="shared" si="9"/>
        <v>108.5</v>
      </c>
      <c r="BA24" s="15">
        <f t="shared" si="10"/>
        <v>100</v>
      </c>
      <c r="BB24" s="14">
        <f t="shared" si="20"/>
        <v>28.33</v>
      </c>
      <c r="BC24" s="14">
        <f t="shared" si="20"/>
        <v>60</v>
      </c>
      <c r="BD24" s="15">
        <f t="shared" si="11"/>
        <v>100</v>
      </c>
      <c r="BE24" s="14">
        <f t="shared" si="19"/>
        <v>24.67</v>
      </c>
      <c r="BF24" s="14">
        <f t="shared" si="19"/>
        <v>59.67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23.28</v>
      </c>
      <c r="BO24" s="16">
        <f t="shared" si="18"/>
        <v>76.06</v>
      </c>
    </row>
    <row r="25" spans="1:67">
      <c r="A25" s="19">
        <v>42489</v>
      </c>
      <c r="B25" s="11" t="s">
        <v>43</v>
      </c>
      <c r="C25" s="1">
        <v>20</v>
      </c>
      <c r="D25" s="6" t="s">
        <v>45</v>
      </c>
      <c r="E25" s="21">
        <v>45.5</v>
      </c>
      <c r="F25" s="22">
        <v>125.9</v>
      </c>
      <c r="G25" s="21">
        <v>47.37</v>
      </c>
      <c r="H25" s="22">
        <v>102.86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82.5</v>
      </c>
      <c r="O25" s="22">
        <v>87.5</v>
      </c>
      <c r="P25" s="21">
        <v>82.5</v>
      </c>
      <c r="Q25" s="22">
        <v>82.5</v>
      </c>
      <c r="R25" s="21">
        <v>82.5</v>
      </c>
      <c r="S25" s="22">
        <v>82.5</v>
      </c>
      <c r="T25" s="10">
        <v>3</v>
      </c>
      <c r="U25" s="17">
        <f t="shared" si="3"/>
        <v>3</v>
      </c>
      <c r="V25" s="8">
        <f t="shared" si="4"/>
        <v>100</v>
      </c>
      <c r="W25" s="21">
        <v>95</v>
      </c>
      <c r="X25" s="22">
        <v>120</v>
      </c>
      <c r="Y25" s="21">
        <v>72.5</v>
      </c>
      <c r="Z25" s="22">
        <v>108.57</v>
      </c>
      <c r="AA25" s="21">
        <v>60</v>
      </c>
      <c r="AB25" s="22">
        <v>111.43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46.44</v>
      </c>
      <c r="AZ25" s="14">
        <f t="shared" si="9"/>
        <v>114.38</v>
      </c>
      <c r="BA25" s="15">
        <f t="shared" si="10"/>
        <v>100</v>
      </c>
      <c r="BB25" s="14">
        <f t="shared" si="20"/>
        <v>82.5</v>
      </c>
      <c r="BC25" s="14">
        <f t="shared" si="20"/>
        <v>84.17</v>
      </c>
      <c r="BD25" s="15">
        <f t="shared" si="11"/>
        <v>100</v>
      </c>
      <c r="BE25" s="14">
        <f t="shared" si="19"/>
        <v>75.83</v>
      </c>
      <c r="BF25" s="14">
        <f t="shared" si="19"/>
        <v>113.33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68.260000000000005</v>
      </c>
      <c r="BO25" s="16">
        <f t="shared" si="18"/>
        <v>103.96</v>
      </c>
    </row>
    <row r="26" spans="1:67">
      <c r="A26" s="19">
        <v>42489</v>
      </c>
      <c r="B26" s="11" t="s">
        <v>43</v>
      </c>
      <c r="C26" s="1">
        <v>21</v>
      </c>
      <c r="D26" s="6" t="s">
        <v>46</v>
      </c>
      <c r="E26" s="21">
        <v>43.53</v>
      </c>
      <c r="F26" s="22">
        <v>125.9</v>
      </c>
      <c r="G26" s="21">
        <v>30.62</v>
      </c>
      <c r="H26" s="22">
        <v>61.33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50</v>
      </c>
      <c r="O26" s="22">
        <v>50</v>
      </c>
      <c r="P26" s="21">
        <v>50</v>
      </c>
      <c r="Q26" s="22">
        <v>50</v>
      </c>
      <c r="R26" s="21">
        <v>50</v>
      </c>
      <c r="S26" s="22">
        <v>50</v>
      </c>
      <c r="T26" s="10">
        <v>3</v>
      </c>
      <c r="U26" s="17">
        <f t="shared" si="3"/>
        <v>3</v>
      </c>
      <c r="V26" s="8">
        <f t="shared" si="4"/>
        <v>100</v>
      </c>
      <c r="W26" s="21">
        <v>50</v>
      </c>
      <c r="X26" s="22">
        <v>60</v>
      </c>
      <c r="Y26" s="21">
        <v>53.85</v>
      </c>
      <c r="Z26" s="22">
        <v>58.57</v>
      </c>
      <c r="AA26" s="21">
        <v>50</v>
      </c>
      <c r="AB26" s="22">
        <v>60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37.08</v>
      </c>
      <c r="AZ26" s="14">
        <f t="shared" si="9"/>
        <v>93.62</v>
      </c>
      <c r="BA26" s="15">
        <f t="shared" si="10"/>
        <v>100</v>
      </c>
      <c r="BB26" s="14">
        <f t="shared" si="20"/>
        <v>50</v>
      </c>
      <c r="BC26" s="14">
        <f t="shared" si="20"/>
        <v>50</v>
      </c>
      <c r="BD26" s="15">
        <f t="shared" si="11"/>
        <v>100</v>
      </c>
      <c r="BE26" s="14">
        <f t="shared" si="19"/>
        <v>51.28</v>
      </c>
      <c r="BF26" s="14">
        <f t="shared" si="19"/>
        <v>59.52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46.12</v>
      </c>
      <c r="BO26" s="16">
        <f t="shared" si="18"/>
        <v>67.709999999999994</v>
      </c>
    </row>
    <row r="27" spans="1:67">
      <c r="A27" s="19">
        <v>42489</v>
      </c>
      <c r="B27" s="11" t="s">
        <v>43</v>
      </c>
      <c r="C27" s="1">
        <v>22</v>
      </c>
      <c r="D27" s="6" t="s">
        <v>23</v>
      </c>
      <c r="E27" s="21">
        <v>34.28</v>
      </c>
      <c r="F27" s="22">
        <v>68.95</v>
      </c>
      <c r="G27" s="21">
        <v>32.22</v>
      </c>
      <c r="H27" s="22">
        <v>62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45</v>
      </c>
      <c r="O27" s="22">
        <v>78</v>
      </c>
      <c r="P27" s="21">
        <v>46</v>
      </c>
      <c r="Q27" s="22">
        <v>59</v>
      </c>
      <c r="R27" s="21">
        <v>52</v>
      </c>
      <c r="S27" s="22">
        <v>53.88</v>
      </c>
      <c r="T27" s="10">
        <v>3</v>
      </c>
      <c r="U27" s="17">
        <f t="shared" si="3"/>
        <v>3</v>
      </c>
      <c r="V27" s="8">
        <f t="shared" si="4"/>
        <v>100</v>
      </c>
      <c r="W27" s="21">
        <v>50</v>
      </c>
      <c r="X27" s="22">
        <v>75</v>
      </c>
      <c r="Y27" s="21">
        <v>48.89</v>
      </c>
      <c r="Z27" s="22">
        <v>70</v>
      </c>
      <c r="AA27" s="21">
        <v>50</v>
      </c>
      <c r="AB27" s="22">
        <v>80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33.25</v>
      </c>
      <c r="AZ27" s="14">
        <f t="shared" si="9"/>
        <v>65.48</v>
      </c>
      <c r="BA27" s="15">
        <f t="shared" si="10"/>
        <v>100</v>
      </c>
      <c r="BB27" s="14">
        <f t="shared" si="20"/>
        <v>47.67</v>
      </c>
      <c r="BC27" s="14">
        <f t="shared" si="20"/>
        <v>63.63</v>
      </c>
      <c r="BD27" s="15">
        <f t="shared" si="11"/>
        <v>100</v>
      </c>
      <c r="BE27" s="14">
        <f t="shared" si="19"/>
        <v>49.63</v>
      </c>
      <c r="BF27" s="14">
        <f t="shared" si="19"/>
        <v>75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43.52</v>
      </c>
      <c r="BO27" s="16">
        <f t="shared" si="18"/>
        <v>68.040000000000006</v>
      </c>
    </row>
    <row r="28" spans="1:67">
      <c r="A28" s="19">
        <v>42489</v>
      </c>
      <c r="B28" s="11" t="s">
        <v>43</v>
      </c>
      <c r="C28" s="1">
        <v>23</v>
      </c>
      <c r="D28" s="6" t="s">
        <v>24</v>
      </c>
      <c r="E28" s="21">
        <v>143.75</v>
      </c>
      <c r="F28" s="22">
        <v>294.29000000000002</v>
      </c>
      <c r="G28" s="21">
        <v>179.8</v>
      </c>
      <c r="H28" s="22">
        <v>315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180</v>
      </c>
      <c r="O28" s="22">
        <v>180</v>
      </c>
      <c r="P28" s="21" t="s">
        <v>60</v>
      </c>
      <c r="Q28" s="22" t="s">
        <v>60</v>
      </c>
      <c r="R28" s="21" t="s">
        <v>60</v>
      </c>
      <c r="S28" s="22" t="s">
        <v>60</v>
      </c>
      <c r="T28" s="10">
        <v>3</v>
      </c>
      <c r="U28" s="17">
        <f t="shared" si="3"/>
        <v>1</v>
      </c>
      <c r="V28" s="8">
        <f t="shared" si="4"/>
        <v>33.333333333333329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23">
        <v>200</v>
      </c>
      <c r="AT28" s="22">
        <v>200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161.78</v>
      </c>
      <c r="AZ28" s="14">
        <f t="shared" si="9"/>
        <v>304.64999999999998</v>
      </c>
      <c r="BA28" s="15">
        <f t="shared" si="10"/>
        <v>100</v>
      </c>
      <c r="BB28" s="14">
        <f t="shared" si="20"/>
        <v>180</v>
      </c>
      <c r="BC28" s="14">
        <f t="shared" si="20"/>
        <v>180</v>
      </c>
      <c r="BD28" s="15">
        <f t="shared" si="11"/>
        <v>33.333333333333329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200</v>
      </c>
      <c r="BL28" s="15">
        <f t="shared" si="16"/>
        <v>200</v>
      </c>
      <c r="BM28" s="15">
        <f t="shared" si="17"/>
        <v>100</v>
      </c>
      <c r="BN28" s="16">
        <f t="shared" si="18"/>
        <v>180.59</v>
      </c>
      <c r="BO28" s="16">
        <f t="shared" si="18"/>
        <v>228.22</v>
      </c>
    </row>
    <row r="29" spans="1:67">
      <c r="A29" s="19">
        <v>42489</v>
      </c>
      <c r="B29" s="11" t="s">
        <v>43</v>
      </c>
      <c r="C29" s="1">
        <v>24</v>
      </c>
      <c r="D29" s="6" t="s">
        <v>25</v>
      </c>
      <c r="E29" s="21">
        <v>405</v>
      </c>
      <c r="F29" s="22">
        <v>566.66999999999996</v>
      </c>
      <c r="G29" s="21">
        <v>343.89</v>
      </c>
      <c r="H29" s="22">
        <v>605.55999999999995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322.22000000000003</v>
      </c>
      <c r="O29" s="22">
        <v>550</v>
      </c>
      <c r="P29" s="21">
        <v>266.67</v>
      </c>
      <c r="Q29" s="22">
        <v>438.89</v>
      </c>
      <c r="R29" s="21">
        <v>266.67</v>
      </c>
      <c r="S29" s="22">
        <v>438.88</v>
      </c>
      <c r="T29" s="10">
        <v>3</v>
      </c>
      <c r="U29" s="17">
        <f t="shared" si="3"/>
        <v>3</v>
      </c>
      <c r="V29" s="8">
        <f t="shared" si="4"/>
        <v>100</v>
      </c>
      <c r="W29" s="21">
        <v>416.67</v>
      </c>
      <c r="X29" s="22">
        <v>500</v>
      </c>
      <c r="Y29" s="21">
        <v>333.33</v>
      </c>
      <c r="Z29" s="22">
        <v>522.22</v>
      </c>
      <c r="AA29" s="21">
        <v>366.67</v>
      </c>
      <c r="AB29" s="22">
        <v>583.33000000000004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374.45</v>
      </c>
      <c r="AZ29" s="14">
        <f t="shared" si="9"/>
        <v>586.12</v>
      </c>
      <c r="BA29" s="15">
        <f t="shared" si="10"/>
        <v>100</v>
      </c>
      <c r="BB29" s="14">
        <f t="shared" si="20"/>
        <v>285.19</v>
      </c>
      <c r="BC29" s="14">
        <f t="shared" si="20"/>
        <v>475.92</v>
      </c>
      <c r="BD29" s="15">
        <f t="shared" si="11"/>
        <v>100</v>
      </c>
      <c r="BE29" s="14">
        <f t="shared" si="19"/>
        <v>372.22</v>
      </c>
      <c r="BF29" s="14">
        <f t="shared" si="19"/>
        <v>535.17999999999995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343.95</v>
      </c>
      <c r="BO29" s="16">
        <f t="shared" si="18"/>
        <v>532.41</v>
      </c>
    </row>
    <row r="30" spans="1:67">
      <c r="A30" s="19">
        <v>42489</v>
      </c>
      <c r="B30" s="11" t="s">
        <v>43</v>
      </c>
      <c r="C30" s="1">
        <v>25</v>
      </c>
      <c r="D30" s="6" t="s">
        <v>26</v>
      </c>
      <c r="E30" s="21">
        <v>44.39</v>
      </c>
      <c r="F30" s="22">
        <v>65.319999999999993</v>
      </c>
      <c r="G30" s="21" t="s">
        <v>60</v>
      </c>
      <c r="H30" s="22" t="s">
        <v>60</v>
      </c>
      <c r="I30" s="25"/>
      <c r="J30" s="26"/>
      <c r="K30" s="10">
        <v>2</v>
      </c>
      <c r="L30" s="17">
        <f t="shared" si="1"/>
        <v>1</v>
      </c>
      <c r="M30" s="8">
        <f t="shared" si="2"/>
        <v>50</v>
      </c>
      <c r="N30" s="21">
        <v>57.78</v>
      </c>
      <c r="O30" s="22">
        <v>57.78</v>
      </c>
      <c r="P30" s="21" t="s">
        <v>60</v>
      </c>
      <c r="Q30" s="22" t="s">
        <v>60</v>
      </c>
      <c r="R30" s="21" t="s">
        <v>60</v>
      </c>
      <c r="S30" s="22" t="s">
        <v>60</v>
      </c>
      <c r="T30" s="10">
        <v>3</v>
      </c>
      <c r="U30" s="17">
        <f t="shared" si="3"/>
        <v>1</v>
      </c>
      <c r="V30" s="8">
        <f t="shared" si="4"/>
        <v>33.333333333333329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44.39</v>
      </c>
      <c r="AZ30" s="14">
        <f t="shared" si="9"/>
        <v>65.319999999999993</v>
      </c>
      <c r="BA30" s="15">
        <f t="shared" si="10"/>
        <v>50</v>
      </c>
      <c r="BB30" s="14">
        <f t="shared" si="20"/>
        <v>57.78</v>
      </c>
      <c r="BC30" s="14">
        <f t="shared" si="20"/>
        <v>57.78</v>
      </c>
      <c r="BD30" s="15">
        <f t="shared" si="11"/>
        <v>33.333333333333329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51.09</v>
      </c>
      <c r="BO30" s="16">
        <f t="shared" si="18"/>
        <v>61.55</v>
      </c>
    </row>
    <row r="31" spans="1:67">
      <c r="A31" s="19">
        <v>42489</v>
      </c>
      <c r="B31" s="11" t="s">
        <v>43</v>
      </c>
      <c r="C31" s="1">
        <v>26</v>
      </c>
      <c r="D31" s="6" t="s">
        <v>48</v>
      </c>
      <c r="E31" s="21">
        <v>156.52000000000001</v>
      </c>
      <c r="F31" s="22">
        <v>217.5</v>
      </c>
      <c r="G31" s="21">
        <v>108.57</v>
      </c>
      <c r="H31" s="22">
        <v>168.25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 t="s">
        <v>60</v>
      </c>
      <c r="Q31" s="22" t="s">
        <v>60</v>
      </c>
      <c r="R31" s="21">
        <v>172.5</v>
      </c>
      <c r="S31" s="22">
        <v>172.5</v>
      </c>
      <c r="T31" s="10">
        <v>3</v>
      </c>
      <c r="U31" s="17">
        <f t="shared" si="3"/>
        <v>1</v>
      </c>
      <c r="V31" s="8">
        <f t="shared" si="4"/>
        <v>33.333333333333329</v>
      </c>
      <c r="W31" s="21">
        <v>162.5</v>
      </c>
      <c r="X31" s="22">
        <v>162.5</v>
      </c>
      <c r="Y31" s="21">
        <v>147.5</v>
      </c>
      <c r="Z31" s="22">
        <v>180</v>
      </c>
      <c r="AA31" s="21">
        <v>135</v>
      </c>
      <c r="AB31" s="22">
        <v>152.5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132.55000000000001</v>
      </c>
      <c r="AZ31" s="14">
        <f t="shared" si="9"/>
        <v>192.88</v>
      </c>
      <c r="BA31" s="15">
        <f t="shared" si="10"/>
        <v>100</v>
      </c>
      <c r="BB31" s="14">
        <f t="shared" si="20"/>
        <v>172.5</v>
      </c>
      <c r="BC31" s="14">
        <f t="shared" si="20"/>
        <v>172.5</v>
      </c>
      <c r="BD31" s="15">
        <f t="shared" si="11"/>
        <v>33.333333333333329</v>
      </c>
      <c r="BE31" s="14">
        <f t="shared" si="19"/>
        <v>148.33000000000001</v>
      </c>
      <c r="BF31" s="14">
        <f t="shared" si="19"/>
        <v>165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151.13</v>
      </c>
      <c r="BO31" s="16">
        <f t="shared" si="18"/>
        <v>176.79</v>
      </c>
    </row>
    <row r="32" spans="1:67">
      <c r="A32" s="19">
        <v>42489</v>
      </c>
      <c r="B32" s="11" t="s">
        <v>43</v>
      </c>
      <c r="C32" s="1">
        <v>27</v>
      </c>
      <c r="D32" s="6" t="s">
        <v>27</v>
      </c>
      <c r="E32" s="21">
        <v>419</v>
      </c>
      <c r="F32" s="22">
        <v>555</v>
      </c>
      <c r="G32" s="21">
        <v>303.39999999999998</v>
      </c>
      <c r="H32" s="22">
        <v>509.9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348</v>
      </c>
      <c r="O32" s="22">
        <v>368</v>
      </c>
      <c r="P32" s="21">
        <v>320</v>
      </c>
      <c r="Q32" s="22">
        <v>368</v>
      </c>
      <c r="R32" s="21">
        <v>348</v>
      </c>
      <c r="S32" s="22">
        <v>348</v>
      </c>
      <c r="T32" s="10">
        <v>3</v>
      </c>
      <c r="U32" s="17">
        <f t="shared" si="3"/>
        <v>3</v>
      </c>
      <c r="V32" s="8">
        <f t="shared" si="4"/>
        <v>100</v>
      </c>
      <c r="W32" s="21">
        <v>400</v>
      </c>
      <c r="X32" s="22">
        <v>400</v>
      </c>
      <c r="Y32" s="21">
        <v>310</v>
      </c>
      <c r="Z32" s="22">
        <v>479</v>
      </c>
      <c r="AA32" s="21">
        <v>319</v>
      </c>
      <c r="AB32" s="22">
        <v>417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361.2</v>
      </c>
      <c r="AZ32" s="14">
        <f t="shared" si="9"/>
        <v>532.45000000000005</v>
      </c>
      <c r="BA32" s="15">
        <f t="shared" si="10"/>
        <v>100</v>
      </c>
      <c r="BB32" s="14">
        <f t="shared" si="20"/>
        <v>338.67</v>
      </c>
      <c r="BC32" s="14">
        <f t="shared" si="20"/>
        <v>361.33</v>
      </c>
      <c r="BD32" s="15">
        <f t="shared" si="11"/>
        <v>100</v>
      </c>
      <c r="BE32" s="14">
        <f t="shared" si="19"/>
        <v>343</v>
      </c>
      <c r="BF32" s="14">
        <f t="shared" si="19"/>
        <v>432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347.62</v>
      </c>
      <c r="BO32" s="16">
        <f t="shared" si="18"/>
        <v>441.93</v>
      </c>
    </row>
    <row r="33" spans="1:67">
      <c r="A33" s="19">
        <v>42489</v>
      </c>
      <c r="B33" s="11" t="s">
        <v>43</v>
      </c>
      <c r="C33" s="1">
        <v>28</v>
      </c>
      <c r="D33" s="6" t="s">
        <v>28</v>
      </c>
      <c r="E33" s="21">
        <v>14.95</v>
      </c>
      <c r="F33" s="22">
        <v>49.95</v>
      </c>
      <c r="G33" s="21">
        <v>13.3</v>
      </c>
      <c r="H33" s="22">
        <v>36.799999999999997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12</v>
      </c>
      <c r="O33" s="22">
        <v>18</v>
      </c>
      <c r="P33" s="21">
        <v>15</v>
      </c>
      <c r="Q33" s="22">
        <v>15</v>
      </c>
      <c r="R33" s="21">
        <v>15</v>
      </c>
      <c r="S33" s="22">
        <v>15</v>
      </c>
      <c r="T33" s="10">
        <v>3</v>
      </c>
      <c r="U33" s="17">
        <f t="shared" si="3"/>
        <v>3</v>
      </c>
      <c r="V33" s="8">
        <f t="shared" si="4"/>
        <v>100</v>
      </c>
      <c r="W33" s="21">
        <v>20</v>
      </c>
      <c r="X33" s="22">
        <v>38</v>
      </c>
      <c r="Y33" s="21">
        <v>18</v>
      </c>
      <c r="Z33" s="22">
        <v>18</v>
      </c>
      <c r="AA33" s="21">
        <v>18</v>
      </c>
      <c r="AB33" s="22">
        <v>18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23">
        <v>13</v>
      </c>
      <c r="AT33" s="22">
        <v>15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14.13</v>
      </c>
      <c r="AZ33" s="14">
        <f t="shared" si="9"/>
        <v>43.38</v>
      </c>
      <c r="BA33" s="15">
        <f t="shared" si="10"/>
        <v>100</v>
      </c>
      <c r="BB33" s="14">
        <f t="shared" si="20"/>
        <v>14</v>
      </c>
      <c r="BC33" s="14">
        <f t="shared" si="20"/>
        <v>16</v>
      </c>
      <c r="BD33" s="15">
        <f t="shared" si="11"/>
        <v>100</v>
      </c>
      <c r="BE33" s="14">
        <f t="shared" si="19"/>
        <v>18.670000000000002</v>
      </c>
      <c r="BF33" s="14">
        <f t="shared" si="19"/>
        <v>24.67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13</v>
      </c>
      <c r="BL33" s="15">
        <f t="shared" si="16"/>
        <v>15</v>
      </c>
      <c r="BM33" s="15">
        <f t="shared" si="17"/>
        <v>100</v>
      </c>
      <c r="BN33" s="16">
        <f t="shared" si="18"/>
        <v>14.95</v>
      </c>
      <c r="BO33" s="16">
        <f t="shared" si="18"/>
        <v>24.76</v>
      </c>
    </row>
    <row r="34" spans="1:67">
      <c r="A34" s="19">
        <v>42489</v>
      </c>
      <c r="B34" s="11" t="s">
        <v>43</v>
      </c>
      <c r="C34" s="1">
        <v>29</v>
      </c>
      <c r="D34" s="6" t="s">
        <v>29</v>
      </c>
      <c r="E34" s="21">
        <v>28.95</v>
      </c>
      <c r="F34" s="22">
        <v>79.95</v>
      </c>
      <c r="G34" s="21">
        <v>24.8</v>
      </c>
      <c r="H34" s="22">
        <v>43.5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24</v>
      </c>
      <c r="O34" s="22">
        <v>24</v>
      </c>
      <c r="P34" s="21">
        <v>25</v>
      </c>
      <c r="Q34" s="22">
        <v>25</v>
      </c>
      <c r="R34" s="21">
        <v>29</v>
      </c>
      <c r="S34" s="22">
        <v>29</v>
      </c>
      <c r="T34" s="10">
        <v>3</v>
      </c>
      <c r="U34" s="17">
        <f t="shared" si="3"/>
        <v>3</v>
      </c>
      <c r="V34" s="8">
        <f t="shared" si="4"/>
        <v>100</v>
      </c>
      <c r="W34" s="21">
        <v>30</v>
      </c>
      <c r="X34" s="22">
        <v>30</v>
      </c>
      <c r="Y34" s="21">
        <v>27</v>
      </c>
      <c r="Z34" s="22">
        <v>27</v>
      </c>
      <c r="AA34" s="21">
        <v>40</v>
      </c>
      <c r="AB34" s="22">
        <v>40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23">
        <v>25</v>
      </c>
      <c r="AT34" s="22">
        <v>25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26.88</v>
      </c>
      <c r="AZ34" s="14">
        <f t="shared" si="9"/>
        <v>61.73</v>
      </c>
      <c r="BA34" s="15">
        <f t="shared" si="10"/>
        <v>100</v>
      </c>
      <c r="BB34" s="14">
        <f t="shared" si="20"/>
        <v>26</v>
      </c>
      <c r="BC34" s="14">
        <f t="shared" si="20"/>
        <v>26</v>
      </c>
      <c r="BD34" s="15">
        <f t="shared" si="11"/>
        <v>100</v>
      </c>
      <c r="BE34" s="14">
        <f t="shared" si="19"/>
        <v>32.33</v>
      </c>
      <c r="BF34" s="14">
        <f t="shared" si="19"/>
        <v>32.33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25</v>
      </c>
      <c r="BL34" s="15">
        <f t="shared" si="16"/>
        <v>25</v>
      </c>
      <c r="BM34" s="15">
        <f t="shared" si="17"/>
        <v>100</v>
      </c>
      <c r="BN34" s="16">
        <f t="shared" si="18"/>
        <v>27.55</v>
      </c>
      <c r="BO34" s="16">
        <f t="shared" si="18"/>
        <v>36.270000000000003</v>
      </c>
    </row>
    <row r="35" spans="1:67">
      <c r="A35" s="19">
        <v>42489</v>
      </c>
      <c r="B35" s="11" t="s">
        <v>43</v>
      </c>
      <c r="C35" s="1">
        <v>30</v>
      </c>
      <c r="D35" s="6" t="s">
        <v>30</v>
      </c>
      <c r="E35" s="21">
        <v>39.950000000000003</v>
      </c>
      <c r="F35" s="22">
        <v>39.950000000000003</v>
      </c>
      <c r="G35" s="21">
        <v>30.8</v>
      </c>
      <c r="H35" s="22">
        <v>30.8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36</v>
      </c>
      <c r="O35" s="22">
        <v>36</v>
      </c>
      <c r="P35" s="21">
        <v>36</v>
      </c>
      <c r="Q35" s="22">
        <v>36</v>
      </c>
      <c r="R35" s="21">
        <v>36</v>
      </c>
      <c r="S35" s="22">
        <v>36</v>
      </c>
      <c r="T35" s="10">
        <v>3</v>
      </c>
      <c r="U35" s="17">
        <f t="shared" si="3"/>
        <v>3</v>
      </c>
      <c r="V35" s="8">
        <f t="shared" si="4"/>
        <v>100</v>
      </c>
      <c r="W35" s="21">
        <v>30</v>
      </c>
      <c r="X35" s="22">
        <v>50</v>
      </c>
      <c r="Y35" s="21">
        <v>35</v>
      </c>
      <c r="Z35" s="22">
        <v>35</v>
      </c>
      <c r="AA35" s="21">
        <v>26</v>
      </c>
      <c r="AB35" s="22">
        <v>26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20</v>
      </c>
      <c r="AT35" s="22">
        <v>20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35.380000000000003</v>
      </c>
      <c r="AZ35" s="14">
        <f t="shared" si="9"/>
        <v>35.380000000000003</v>
      </c>
      <c r="BA35" s="15">
        <f t="shared" si="10"/>
        <v>100</v>
      </c>
      <c r="BB35" s="14">
        <f t="shared" si="20"/>
        <v>36</v>
      </c>
      <c r="BC35" s="14">
        <f t="shared" si="20"/>
        <v>36</v>
      </c>
      <c r="BD35" s="15">
        <f t="shared" si="11"/>
        <v>100</v>
      </c>
      <c r="BE35" s="14">
        <f t="shared" si="19"/>
        <v>30.33</v>
      </c>
      <c r="BF35" s="14">
        <f t="shared" si="19"/>
        <v>37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20</v>
      </c>
      <c r="BL35" s="15">
        <f t="shared" si="16"/>
        <v>20</v>
      </c>
      <c r="BM35" s="15">
        <f t="shared" si="17"/>
        <v>100</v>
      </c>
      <c r="BN35" s="16">
        <f t="shared" si="18"/>
        <v>30.43</v>
      </c>
      <c r="BO35" s="16">
        <f t="shared" si="18"/>
        <v>32.1</v>
      </c>
    </row>
    <row r="36" spans="1:67">
      <c r="A36" s="19">
        <v>42489</v>
      </c>
      <c r="B36" s="11" t="s">
        <v>43</v>
      </c>
      <c r="C36" s="1">
        <v>31</v>
      </c>
      <c r="D36" s="6" t="s">
        <v>31</v>
      </c>
      <c r="E36" s="21">
        <v>22.95</v>
      </c>
      <c r="F36" s="22">
        <v>49.95</v>
      </c>
      <c r="G36" s="21">
        <v>30</v>
      </c>
      <c r="H36" s="22">
        <v>42.6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35</v>
      </c>
      <c r="O36" s="22">
        <v>35</v>
      </c>
      <c r="P36" s="21">
        <v>30</v>
      </c>
      <c r="Q36" s="22">
        <v>30</v>
      </c>
      <c r="R36" s="21">
        <v>32</v>
      </c>
      <c r="S36" s="22">
        <v>32</v>
      </c>
      <c r="T36" s="10">
        <v>3</v>
      </c>
      <c r="U36" s="17">
        <f t="shared" si="3"/>
        <v>3</v>
      </c>
      <c r="V36" s="8">
        <f t="shared" si="4"/>
        <v>100</v>
      </c>
      <c r="W36" s="21">
        <v>38</v>
      </c>
      <c r="X36" s="22">
        <v>38</v>
      </c>
      <c r="Y36" s="21">
        <v>35</v>
      </c>
      <c r="Z36" s="22">
        <v>45</v>
      </c>
      <c r="AA36" s="21">
        <v>32</v>
      </c>
      <c r="AB36" s="22">
        <v>47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23">
        <v>20</v>
      </c>
      <c r="AT36" s="22">
        <v>20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26.48</v>
      </c>
      <c r="AZ36" s="14">
        <f t="shared" si="9"/>
        <v>46.28</v>
      </c>
      <c r="BA36" s="15">
        <f t="shared" si="10"/>
        <v>100</v>
      </c>
      <c r="BB36" s="14">
        <f t="shared" si="20"/>
        <v>32.33</v>
      </c>
      <c r="BC36" s="14">
        <f t="shared" si="20"/>
        <v>32.33</v>
      </c>
      <c r="BD36" s="15">
        <f t="shared" si="11"/>
        <v>100</v>
      </c>
      <c r="BE36" s="14">
        <f t="shared" si="19"/>
        <v>35</v>
      </c>
      <c r="BF36" s="14">
        <f t="shared" si="19"/>
        <v>43.33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20</v>
      </c>
      <c r="BL36" s="15">
        <f t="shared" si="16"/>
        <v>20</v>
      </c>
      <c r="BM36" s="15">
        <f t="shared" si="17"/>
        <v>100</v>
      </c>
      <c r="BN36" s="16">
        <f t="shared" si="18"/>
        <v>28.45</v>
      </c>
      <c r="BO36" s="16">
        <f t="shared" si="18"/>
        <v>35.49</v>
      </c>
    </row>
    <row r="37" spans="1:67">
      <c r="A37" s="19">
        <v>42489</v>
      </c>
      <c r="B37" s="11" t="s">
        <v>43</v>
      </c>
      <c r="C37" s="1">
        <v>32</v>
      </c>
      <c r="D37" s="6" t="s">
        <v>32</v>
      </c>
      <c r="E37" s="21">
        <v>131</v>
      </c>
      <c r="F37" s="22">
        <v>139</v>
      </c>
      <c r="G37" s="21">
        <v>118.2</v>
      </c>
      <c r="H37" s="22">
        <v>138.6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99</v>
      </c>
      <c r="O37" s="22">
        <v>99</v>
      </c>
      <c r="P37" s="21">
        <v>120</v>
      </c>
      <c r="Q37" s="22">
        <v>120</v>
      </c>
      <c r="R37" s="21">
        <v>120</v>
      </c>
      <c r="S37" s="22">
        <v>120</v>
      </c>
      <c r="T37" s="10">
        <v>3</v>
      </c>
      <c r="U37" s="17">
        <f t="shared" si="3"/>
        <v>3</v>
      </c>
      <c r="V37" s="8">
        <f t="shared" si="4"/>
        <v>100</v>
      </c>
      <c r="W37" s="21">
        <v>140</v>
      </c>
      <c r="X37" s="22">
        <v>140</v>
      </c>
      <c r="Y37" s="21">
        <v>136</v>
      </c>
      <c r="Z37" s="22">
        <v>136</v>
      </c>
      <c r="AA37" s="21">
        <v>110</v>
      </c>
      <c r="AB37" s="22">
        <v>146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124.6</v>
      </c>
      <c r="AZ37" s="14">
        <f t="shared" si="9"/>
        <v>138.80000000000001</v>
      </c>
      <c r="BA37" s="15">
        <f t="shared" si="10"/>
        <v>100</v>
      </c>
      <c r="BB37" s="14">
        <f t="shared" si="20"/>
        <v>113</v>
      </c>
      <c r="BC37" s="14">
        <f t="shared" si="20"/>
        <v>113</v>
      </c>
      <c r="BD37" s="15">
        <f t="shared" si="11"/>
        <v>100</v>
      </c>
      <c r="BE37" s="14">
        <f t="shared" si="19"/>
        <v>128.66999999999999</v>
      </c>
      <c r="BF37" s="14">
        <f t="shared" si="19"/>
        <v>140.66999999999999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122.09</v>
      </c>
      <c r="BO37" s="16">
        <f t="shared" si="18"/>
        <v>130.82</v>
      </c>
    </row>
    <row r="38" spans="1:67">
      <c r="A38" s="19">
        <v>42489</v>
      </c>
      <c r="B38" s="11" t="s">
        <v>43</v>
      </c>
      <c r="C38" s="1">
        <v>33</v>
      </c>
      <c r="D38" s="6" t="s">
        <v>33</v>
      </c>
      <c r="E38" s="21">
        <v>219</v>
      </c>
      <c r="F38" s="22">
        <v>219</v>
      </c>
      <c r="G38" s="21">
        <v>123.6</v>
      </c>
      <c r="H38" s="22">
        <v>123.6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225</v>
      </c>
      <c r="O38" s="22">
        <v>225</v>
      </c>
      <c r="P38" s="21">
        <v>225</v>
      </c>
      <c r="Q38" s="22">
        <v>225</v>
      </c>
      <c r="R38" s="21">
        <v>225</v>
      </c>
      <c r="S38" s="22">
        <v>225</v>
      </c>
      <c r="T38" s="10">
        <v>3</v>
      </c>
      <c r="U38" s="17">
        <f t="shared" si="3"/>
        <v>3</v>
      </c>
      <c r="V38" s="8">
        <f t="shared" si="4"/>
        <v>100</v>
      </c>
      <c r="W38" s="21">
        <v>240</v>
      </c>
      <c r="X38" s="22">
        <v>240</v>
      </c>
      <c r="Y38" s="21">
        <v>230</v>
      </c>
      <c r="Z38" s="22">
        <v>230</v>
      </c>
      <c r="AA38" s="21">
        <v>220</v>
      </c>
      <c r="AB38" s="22">
        <v>256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171.3</v>
      </c>
      <c r="AZ38" s="14">
        <f t="shared" si="9"/>
        <v>171.3</v>
      </c>
      <c r="BA38" s="15">
        <f t="shared" si="10"/>
        <v>100</v>
      </c>
      <c r="BB38" s="14">
        <f t="shared" si="20"/>
        <v>225</v>
      </c>
      <c r="BC38" s="14">
        <f t="shared" si="20"/>
        <v>225</v>
      </c>
      <c r="BD38" s="15">
        <f t="shared" si="11"/>
        <v>100</v>
      </c>
      <c r="BE38" s="14">
        <f t="shared" si="19"/>
        <v>230</v>
      </c>
      <c r="BF38" s="14">
        <f t="shared" si="19"/>
        <v>242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208.77</v>
      </c>
      <c r="BO38" s="16">
        <f t="shared" si="18"/>
        <v>212.77</v>
      </c>
    </row>
    <row r="39" spans="1:67">
      <c r="A39" s="19">
        <v>42489</v>
      </c>
      <c r="B39" s="11" t="s">
        <v>43</v>
      </c>
      <c r="C39" s="1">
        <v>34</v>
      </c>
      <c r="D39" s="6" t="s">
        <v>34</v>
      </c>
      <c r="E39" s="21">
        <v>199</v>
      </c>
      <c r="F39" s="22">
        <v>238</v>
      </c>
      <c r="G39" s="21">
        <v>223</v>
      </c>
      <c r="H39" s="22">
        <v>223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 t="s">
        <v>60</v>
      </c>
      <c r="Q39" s="22" t="s">
        <v>60</v>
      </c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240</v>
      </c>
      <c r="X39" s="22">
        <v>240</v>
      </c>
      <c r="Y39" s="21">
        <v>229</v>
      </c>
      <c r="Z39" s="22">
        <v>229</v>
      </c>
      <c r="AA39" s="21">
        <v>226</v>
      </c>
      <c r="AB39" s="22">
        <v>226</v>
      </c>
      <c r="AC39" s="10">
        <v>3</v>
      </c>
      <c r="AD39" s="17">
        <f t="shared" si="5"/>
        <v>3</v>
      </c>
      <c r="AE39" s="8">
        <f t="shared" si="6"/>
        <v>100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>
        <f t="shared" si="9"/>
        <v>211</v>
      </c>
      <c r="AZ39" s="14">
        <f t="shared" si="9"/>
        <v>230.5</v>
      </c>
      <c r="BA39" s="15">
        <f t="shared" si="10"/>
        <v>100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>
        <f t="shared" si="19"/>
        <v>231.67</v>
      </c>
      <c r="BF39" s="14">
        <f t="shared" si="19"/>
        <v>231.67</v>
      </c>
      <c r="BG39" s="15">
        <f t="shared" si="12"/>
        <v>100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>
        <f t="shared" si="18"/>
        <v>221.34</v>
      </c>
      <c r="BO39" s="16">
        <f t="shared" si="18"/>
        <v>231.09</v>
      </c>
    </row>
    <row r="40" spans="1:67">
      <c r="A40" s="19">
        <v>42489</v>
      </c>
      <c r="B40" s="11" t="s">
        <v>43</v>
      </c>
      <c r="C40" s="1">
        <v>35</v>
      </c>
      <c r="D40" s="6" t="s">
        <v>35</v>
      </c>
      <c r="E40" s="21">
        <v>79.95</v>
      </c>
      <c r="F40" s="22">
        <v>119</v>
      </c>
      <c r="G40" s="21">
        <v>73.900000000000006</v>
      </c>
      <c r="H40" s="22">
        <v>117.7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87</v>
      </c>
      <c r="O40" s="22">
        <v>118</v>
      </c>
      <c r="P40" s="21">
        <v>80</v>
      </c>
      <c r="Q40" s="22">
        <v>118</v>
      </c>
      <c r="R40" s="21">
        <v>80</v>
      </c>
      <c r="S40" s="22">
        <v>118</v>
      </c>
      <c r="T40" s="10">
        <v>3</v>
      </c>
      <c r="U40" s="17">
        <f t="shared" si="3"/>
        <v>3</v>
      </c>
      <c r="V40" s="8">
        <f t="shared" si="4"/>
        <v>100</v>
      </c>
      <c r="W40" s="21">
        <v>88</v>
      </c>
      <c r="X40" s="22">
        <v>130</v>
      </c>
      <c r="Y40" s="21">
        <v>88</v>
      </c>
      <c r="Z40" s="22">
        <v>125</v>
      </c>
      <c r="AA40" s="21">
        <v>88</v>
      </c>
      <c r="AB40" s="22">
        <v>110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>
        <v>60</v>
      </c>
      <c r="AT40" s="22">
        <v>70</v>
      </c>
      <c r="AU40" s="10">
        <v>1</v>
      </c>
      <c r="AV40" s="18">
        <f t="shared" si="7"/>
        <v>1</v>
      </c>
      <c r="AW40" s="8">
        <f t="shared" si="8"/>
        <v>100</v>
      </c>
      <c r="AY40" s="14">
        <f t="shared" si="9"/>
        <v>76.930000000000007</v>
      </c>
      <c r="AZ40" s="14">
        <f t="shared" si="9"/>
        <v>118.35</v>
      </c>
      <c r="BA40" s="15">
        <f t="shared" si="10"/>
        <v>100</v>
      </c>
      <c r="BB40" s="14">
        <f t="shared" si="20"/>
        <v>82.33</v>
      </c>
      <c r="BC40" s="14">
        <f t="shared" si="20"/>
        <v>118</v>
      </c>
      <c r="BD40" s="15">
        <f t="shared" si="11"/>
        <v>100</v>
      </c>
      <c r="BE40" s="14">
        <f t="shared" si="19"/>
        <v>88</v>
      </c>
      <c r="BF40" s="14">
        <f t="shared" si="19"/>
        <v>121.67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>
        <f t="shared" si="15"/>
        <v>60</v>
      </c>
      <c r="BL40" s="15">
        <f t="shared" si="16"/>
        <v>70</v>
      </c>
      <c r="BM40" s="15">
        <f t="shared" si="17"/>
        <v>100</v>
      </c>
      <c r="BN40" s="16">
        <f t="shared" si="18"/>
        <v>76.819999999999993</v>
      </c>
      <c r="BO40" s="16">
        <f t="shared" si="18"/>
        <v>107.01</v>
      </c>
    </row>
    <row r="41" spans="1:67">
      <c r="A41" s="19">
        <v>42489</v>
      </c>
      <c r="B41" s="11" t="s">
        <v>43</v>
      </c>
      <c r="C41" s="1">
        <v>36</v>
      </c>
      <c r="D41" s="6" t="s">
        <v>36</v>
      </c>
      <c r="E41" s="21">
        <v>71.95</v>
      </c>
      <c r="F41" s="22">
        <v>71.95</v>
      </c>
      <c r="G41" s="21">
        <v>70.5</v>
      </c>
      <c r="H41" s="22">
        <v>70.5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80</v>
      </c>
      <c r="O41" s="22">
        <v>80</v>
      </c>
      <c r="P41" s="21" t="s">
        <v>60</v>
      </c>
      <c r="Q41" s="22" t="s">
        <v>60</v>
      </c>
      <c r="R41" s="21" t="s">
        <v>60</v>
      </c>
      <c r="S41" s="22" t="s">
        <v>60</v>
      </c>
      <c r="T41" s="10">
        <v>3</v>
      </c>
      <c r="U41" s="17">
        <f t="shared" si="3"/>
        <v>1</v>
      </c>
      <c r="V41" s="8">
        <f t="shared" si="4"/>
        <v>33.333333333333329</v>
      </c>
      <c r="W41" s="21">
        <v>110</v>
      </c>
      <c r="X41" s="22">
        <v>110</v>
      </c>
      <c r="Y41" s="21">
        <v>79</v>
      </c>
      <c r="Z41" s="22">
        <v>79</v>
      </c>
      <c r="AA41" s="21">
        <v>88</v>
      </c>
      <c r="AB41" s="22">
        <v>88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71.23</v>
      </c>
      <c r="AZ41" s="14">
        <f t="shared" si="9"/>
        <v>71.23</v>
      </c>
      <c r="BA41" s="15">
        <f t="shared" si="10"/>
        <v>100</v>
      </c>
      <c r="BB41" s="14">
        <f t="shared" si="20"/>
        <v>80</v>
      </c>
      <c r="BC41" s="14">
        <f t="shared" si="20"/>
        <v>80</v>
      </c>
      <c r="BD41" s="15">
        <f t="shared" si="11"/>
        <v>33.333333333333329</v>
      </c>
      <c r="BE41" s="14">
        <f t="shared" si="19"/>
        <v>92.33</v>
      </c>
      <c r="BF41" s="14">
        <f t="shared" si="19"/>
        <v>92.33</v>
      </c>
      <c r="BG41" s="15">
        <f t="shared" si="12"/>
        <v>100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81.19</v>
      </c>
      <c r="BO41" s="16">
        <f t="shared" si="18"/>
        <v>81.19</v>
      </c>
    </row>
    <row r="42" spans="1:67">
      <c r="A42" s="19">
        <v>42489</v>
      </c>
      <c r="B42" s="11" t="s">
        <v>43</v>
      </c>
      <c r="C42" s="1">
        <v>37</v>
      </c>
      <c r="D42" s="6" t="s">
        <v>37</v>
      </c>
      <c r="E42" s="21">
        <v>189</v>
      </c>
      <c r="F42" s="22">
        <v>189</v>
      </c>
      <c r="G42" s="21">
        <v>221.4</v>
      </c>
      <c r="H42" s="22">
        <v>221.4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 t="s">
        <v>60</v>
      </c>
      <c r="Q42" s="22" t="s">
        <v>60</v>
      </c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 t="s">
        <v>60</v>
      </c>
      <c r="X42" s="22" t="s">
        <v>60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0</v>
      </c>
      <c r="AE42" s="8">
        <f t="shared" si="6"/>
        <v>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>
        <f t="shared" si="9"/>
        <v>205.2</v>
      </c>
      <c r="AZ42" s="14">
        <f t="shared" si="9"/>
        <v>205.2</v>
      </c>
      <c r="BA42" s="15">
        <f t="shared" si="10"/>
        <v>100</v>
      </c>
      <c r="BB42" s="14" t="str">
        <f t="shared" si="20"/>
        <v/>
      </c>
      <c r="BC42" s="14" t="str">
        <f t="shared" si="20"/>
        <v/>
      </c>
      <c r="BD42" s="15">
        <f t="shared" si="11"/>
        <v>0</v>
      </c>
      <c r="BE42" s="14" t="str">
        <f t="shared" si="19"/>
        <v/>
      </c>
      <c r="BF42" s="14" t="str">
        <f t="shared" si="19"/>
        <v/>
      </c>
      <c r="BG42" s="15">
        <f t="shared" si="12"/>
        <v>0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>
        <f t="shared" si="18"/>
        <v>205.2</v>
      </c>
      <c r="BO42" s="16">
        <f t="shared" si="18"/>
        <v>205.2</v>
      </c>
    </row>
    <row r="43" spans="1:67">
      <c r="A43" s="19">
        <v>42489</v>
      </c>
      <c r="B43" s="11" t="s">
        <v>43</v>
      </c>
      <c r="C43" s="1">
        <v>38</v>
      </c>
      <c r="D43" s="6" t="s">
        <v>38</v>
      </c>
      <c r="E43" s="21">
        <v>75.849999999999994</v>
      </c>
      <c r="F43" s="22">
        <v>99.95</v>
      </c>
      <c r="G43" s="21">
        <v>51.9</v>
      </c>
      <c r="H43" s="22">
        <v>51.9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98</v>
      </c>
      <c r="O43" s="22">
        <v>98</v>
      </c>
      <c r="P43" s="21">
        <v>98</v>
      </c>
      <c r="Q43" s="22">
        <v>98</v>
      </c>
      <c r="R43" s="21">
        <v>98</v>
      </c>
      <c r="S43" s="22">
        <v>98</v>
      </c>
      <c r="T43" s="10">
        <v>3</v>
      </c>
      <c r="U43" s="17">
        <f t="shared" si="3"/>
        <v>3</v>
      </c>
      <c r="V43" s="8">
        <f t="shared" si="4"/>
        <v>100</v>
      </c>
      <c r="W43" s="21">
        <v>110</v>
      </c>
      <c r="X43" s="22">
        <v>110</v>
      </c>
      <c r="Y43" s="21">
        <v>85</v>
      </c>
      <c r="Z43" s="22">
        <v>85</v>
      </c>
      <c r="AA43" s="21">
        <v>85</v>
      </c>
      <c r="AB43" s="22">
        <v>85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63.88</v>
      </c>
      <c r="AZ43" s="14">
        <f t="shared" si="9"/>
        <v>75.930000000000007</v>
      </c>
      <c r="BA43" s="15">
        <f t="shared" si="10"/>
        <v>100</v>
      </c>
      <c r="BB43" s="14">
        <f t="shared" si="20"/>
        <v>98</v>
      </c>
      <c r="BC43" s="14">
        <f t="shared" si="20"/>
        <v>98</v>
      </c>
      <c r="BD43" s="15">
        <f t="shared" si="11"/>
        <v>100</v>
      </c>
      <c r="BE43" s="14">
        <f t="shared" si="19"/>
        <v>93.33</v>
      </c>
      <c r="BF43" s="14">
        <f t="shared" si="19"/>
        <v>93.33</v>
      </c>
      <c r="BG43" s="15">
        <f t="shared" si="12"/>
        <v>100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85.07</v>
      </c>
      <c r="BO43" s="16">
        <f t="shared" si="18"/>
        <v>89.09</v>
      </c>
    </row>
    <row r="44" spans="1:67">
      <c r="A44" s="19">
        <v>42489</v>
      </c>
      <c r="B44" s="11" t="s">
        <v>43</v>
      </c>
      <c r="C44" s="1">
        <v>39</v>
      </c>
      <c r="D44" s="6" t="s">
        <v>39</v>
      </c>
      <c r="E44" s="21">
        <v>99.95</v>
      </c>
      <c r="F44" s="22">
        <v>99.95</v>
      </c>
      <c r="G44" s="21">
        <v>86.6</v>
      </c>
      <c r="H44" s="22">
        <v>96.8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100</v>
      </c>
      <c r="O44" s="22">
        <v>130</v>
      </c>
      <c r="P44" s="21" t="s">
        <v>60</v>
      </c>
      <c r="Q44" s="22" t="s">
        <v>60</v>
      </c>
      <c r="R44" s="21">
        <v>98</v>
      </c>
      <c r="S44" s="22">
        <v>98</v>
      </c>
      <c r="T44" s="10">
        <v>3</v>
      </c>
      <c r="U44" s="17">
        <f t="shared" si="3"/>
        <v>2</v>
      </c>
      <c r="V44" s="8">
        <f t="shared" si="4"/>
        <v>66.666666666666657</v>
      </c>
      <c r="W44" s="21">
        <v>150</v>
      </c>
      <c r="X44" s="22">
        <v>150</v>
      </c>
      <c r="Y44" s="21">
        <v>135</v>
      </c>
      <c r="Z44" s="22">
        <v>135</v>
      </c>
      <c r="AA44" s="21">
        <v>112</v>
      </c>
      <c r="AB44" s="22">
        <v>122</v>
      </c>
      <c r="AC44" s="10">
        <v>3</v>
      </c>
      <c r="AD44" s="17">
        <f t="shared" si="5"/>
        <v>3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93.28</v>
      </c>
      <c r="AZ44" s="14">
        <f t="shared" si="9"/>
        <v>98.38</v>
      </c>
      <c r="BA44" s="15">
        <f t="shared" si="10"/>
        <v>100</v>
      </c>
      <c r="BB44" s="14">
        <f t="shared" si="20"/>
        <v>99</v>
      </c>
      <c r="BC44" s="14">
        <f t="shared" si="20"/>
        <v>114</v>
      </c>
      <c r="BD44" s="15">
        <f t="shared" si="11"/>
        <v>66.666666666666657</v>
      </c>
      <c r="BE44" s="14">
        <f t="shared" si="19"/>
        <v>132.33000000000001</v>
      </c>
      <c r="BF44" s="14">
        <f t="shared" si="19"/>
        <v>135.66999999999999</v>
      </c>
      <c r="BG44" s="15">
        <f t="shared" si="12"/>
        <v>100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108.2</v>
      </c>
      <c r="BO44" s="16">
        <f t="shared" si="18"/>
        <v>116.02</v>
      </c>
    </row>
    <row r="45" spans="1:67">
      <c r="A45" s="19">
        <v>42489</v>
      </c>
      <c r="B45" s="11" t="s">
        <v>43</v>
      </c>
      <c r="C45" s="1">
        <v>40</v>
      </c>
      <c r="D45" s="6" t="s">
        <v>40</v>
      </c>
      <c r="E45" s="21">
        <v>56.95</v>
      </c>
      <c r="F45" s="22">
        <v>58.95</v>
      </c>
      <c r="G45" s="21">
        <v>56.3</v>
      </c>
      <c r="H45" s="22">
        <v>56.3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55</v>
      </c>
      <c r="O45" s="22">
        <v>55</v>
      </c>
      <c r="P45" s="21">
        <v>60</v>
      </c>
      <c r="Q45" s="22">
        <v>60</v>
      </c>
      <c r="R45" s="21">
        <v>65</v>
      </c>
      <c r="S45" s="22">
        <v>65</v>
      </c>
      <c r="T45" s="10">
        <v>3</v>
      </c>
      <c r="U45" s="17">
        <f t="shared" si="3"/>
        <v>3</v>
      </c>
      <c r="V45" s="8">
        <f t="shared" si="4"/>
        <v>100</v>
      </c>
      <c r="W45" s="21">
        <v>60</v>
      </c>
      <c r="X45" s="22">
        <v>60</v>
      </c>
      <c r="Y45" s="21">
        <v>62</v>
      </c>
      <c r="Z45" s="22">
        <v>62</v>
      </c>
      <c r="AA45" s="21">
        <v>56</v>
      </c>
      <c r="AB45" s="22">
        <v>56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56.63</v>
      </c>
      <c r="AZ45" s="14">
        <f t="shared" si="9"/>
        <v>57.63</v>
      </c>
      <c r="BA45" s="15">
        <f t="shared" si="10"/>
        <v>100</v>
      </c>
      <c r="BB45" s="14">
        <f t="shared" si="20"/>
        <v>60</v>
      </c>
      <c r="BC45" s="14">
        <f t="shared" si="20"/>
        <v>60</v>
      </c>
      <c r="BD45" s="15">
        <f t="shared" si="11"/>
        <v>100</v>
      </c>
      <c r="BE45" s="14">
        <f t="shared" si="19"/>
        <v>59.33</v>
      </c>
      <c r="BF45" s="14">
        <f t="shared" si="19"/>
        <v>59.33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58.65</v>
      </c>
      <c r="BO45" s="16">
        <f t="shared" si="18"/>
        <v>58.99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sheetProtection sheet="1" objects="1" scenarios="1"/>
  <mergeCells count="47">
    <mergeCell ref="B3:B5"/>
    <mergeCell ref="A3:A5"/>
    <mergeCell ref="E4:F4"/>
    <mergeCell ref="D3:D5"/>
    <mergeCell ref="C3:C5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2016-04-29T10:25:57Z</dcterms:modified>
</cp:coreProperties>
</file>